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IAN.2022" sheetId="20" r:id="rId1"/>
  </sheets>
  <definedNames>
    <definedName name="_xlnm.Print_Titles" localSheetId="0">'UNICE IAN.2022'!$10:$11</definedName>
  </definedNames>
  <calcPr calcId="145621"/>
</workbook>
</file>

<file path=xl/calcChain.xml><?xml version="1.0" encoding="utf-8"?>
<calcChain xmlns="http://schemas.openxmlformats.org/spreadsheetml/2006/main">
  <c r="AD167" i="20" l="1"/>
  <c r="AC167" i="20"/>
  <c r="AD184" i="20" l="1"/>
  <c r="AD173" i="20"/>
  <c r="AD99" i="20"/>
  <c r="AD83" i="20"/>
  <c r="AD65" i="20"/>
  <c r="AD32" i="20"/>
  <c r="AC184" i="20" l="1"/>
  <c r="AE167" i="20" l="1"/>
  <c r="AE83" i="20" l="1"/>
  <c r="AD76" i="20"/>
  <c r="AD185" i="20" s="1"/>
  <c r="AE76" i="20"/>
  <c r="AE65" i="20"/>
  <c r="AE32" i="20"/>
  <c r="AE185" i="20" l="1"/>
  <c r="I241" i="20" l="1"/>
  <c r="I235" i="20"/>
  <c r="I231" i="20"/>
  <c r="I228" i="20"/>
  <c r="I221" i="20"/>
  <c r="E214" i="20"/>
  <c r="E213" i="20"/>
  <c r="E209" i="20"/>
  <c r="E208" i="20"/>
  <c r="E206" i="20"/>
  <c r="E205" i="20"/>
  <c r="E202" i="20"/>
  <c r="E201" i="20"/>
  <c r="I195" i="20"/>
  <c r="E190" i="20"/>
  <c r="E189" i="20"/>
  <c r="S184" i="20"/>
  <c r="AC173" i="20"/>
  <c r="S173" i="20"/>
  <c r="S167" i="20"/>
  <c r="G167" i="20"/>
  <c r="AC99" i="20"/>
  <c r="S99" i="20"/>
  <c r="G99" i="20"/>
  <c r="AC83" i="20"/>
  <c r="S83" i="20"/>
  <c r="G83" i="20"/>
  <c r="AC76" i="20"/>
  <c r="S76" i="20"/>
  <c r="G76" i="20"/>
  <c r="AC70" i="20"/>
  <c r="AC65" i="20"/>
  <c r="S65" i="20"/>
  <c r="G65" i="20"/>
  <c r="AC32" i="20"/>
  <c r="S32" i="20"/>
  <c r="G32" i="20"/>
  <c r="AC185" i="20" l="1"/>
  <c r="G185" i="20"/>
  <c r="S185" i="20"/>
  <c r="I242" i="20"/>
</calcChain>
</file>

<file path=xl/sharedStrings.xml><?xml version="1.0" encoding="utf-8"?>
<sst xmlns="http://schemas.openxmlformats.org/spreadsheetml/2006/main" count="484" uniqueCount="239">
  <si>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</si>
  <si>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</si>
  <si>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</si>
  <si>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</si>
  <si>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</si>
  <si>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</si>
  <si>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</si>
  <si>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</si>
  <si>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</si>
  <si>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</si>
  <si>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</si>
  <si>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</si>
  <si>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</si>
  <si>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</si>
  <si>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</si>
  <si>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</si>
  <si>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</si>
  <si>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</si>
  <si>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</si>
  <si>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</si>
  <si>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</si>
  <si>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</si>
  <si>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</si>
  <si>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</si>
  <si>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</si>
  <si>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</si>
  <si>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</si>
  <si>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</si>
  <si>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</si>
  <si>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</si>
  <si>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</si>
  <si>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</si>
  <si>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</si>
  <si>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</si>
  <si>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</si>
  <si>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</si>
  <si>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</si>
  <si>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</si>
  <si>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</si>
  <si>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</si>
  <si>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</si>
  <si>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</si>
  <si>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</si>
  <si>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</si>
  <si>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</si>
  <si>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</si>
  <si>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</si>
  <si>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</si>
  <si>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</si>
  <si>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</si>
  <si>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</si>
  <si>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</si>
  <si>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</si>
  <si>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</si>
  <si>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</si>
  <si>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</si>
  <si>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</si>
  <si>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</si>
  <si>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</si>
  <si>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</si>
  <si>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</si>
  <si>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</si>
  <si>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</si>
  <si>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</si>
  <si>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</si>
  <si>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</si>
  <si>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</si>
  <si>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</si>
  <si>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</si>
  <si>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</si>
  <si>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</si>
  <si>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</si>
  <si>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</si>
  <si>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</si>
  <si>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</si>
  <si>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</si>
  <si>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</si>
  <si>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</si>
  <si>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</si>
  <si>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</si>
  <si>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</si>
  <si>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</si>
  <si>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</si>
  <si>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</si>
  <si>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</si>
  <si>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</si>
  <si>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</si>
  <si>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</si>
  <si>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</si>
  <si>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</si>
  <si>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</si>
  <si>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</si>
  <si>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</si>
  <si>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</si>
  <si>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</si>
  <si>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</si>
  <si>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</si>
  <si>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</si>
  <si>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</si>
  <si>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</si>
  <si>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</si>
  <si>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</si>
  <si>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</si>
  <si>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</si>
  <si>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</si>
  <si>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</si>
  <si>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</si>
  <si>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</si>
  <si>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</si>
  <si>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</si>
  <si>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</si>
  <si>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</si>
  <si>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</si>
  <si>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</si>
  <si>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</si>
  <si>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LUANA FARM</t>
  </si>
  <si>
    <t>PHARMA S A</t>
  </si>
  <si>
    <t>TOTAL PHARMA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</si>
  <si>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</si>
  <si>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</si>
  <si>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</si>
  <si>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</si>
  <si>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</si>
  <si>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</si>
  <si>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</si>
  <si>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</si>
  <si>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>FILDAS TRADING</t>
  </si>
  <si>
    <t>TOTAL FILDAS TRADING</t>
  </si>
  <si>
    <t>SALIX</t>
  </si>
  <si>
    <t>Tip medicament</t>
  </si>
  <si>
    <t>GENTIANA</t>
  </si>
  <si>
    <t>APOSTOL</t>
  </si>
  <si>
    <t>ASKLEPIOS</t>
  </si>
  <si>
    <t>SARALEX</t>
  </si>
  <si>
    <t>HERACLEUM</t>
  </si>
  <si>
    <t>NORDPHARM</t>
  </si>
  <si>
    <t>BIOREX</t>
  </si>
  <si>
    <t>LUMILEVA</t>
  </si>
  <si>
    <t>LUMILEVA SRL</t>
  </si>
  <si>
    <t>FEB.2022</t>
  </si>
  <si>
    <t xml:space="preserve">COMIRO </t>
  </si>
  <si>
    <t>SILVER WOLF</t>
  </si>
  <si>
    <t>MART.2022</t>
  </si>
  <si>
    <t>2426/07.03.2022</t>
  </si>
  <si>
    <t>48081/16.02.2022</t>
  </si>
  <si>
    <t>2427/07.03.2022</t>
  </si>
  <si>
    <t>48082/16.02.2022</t>
  </si>
  <si>
    <t>Valoare factura cesionata lei</t>
  </si>
  <si>
    <t>Propus spre decontare</t>
  </si>
  <si>
    <t>Rest de plata</t>
  </si>
  <si>
    <t>240/03.02.2022</t>
  </si>
  <si>
    <t>1373/07.02.2022</t>
  </si>
  <si>
    <t>144/25.02.2022</t>
  </si>
  <si>
    <t>2504/08.03.2022</t>
  </si>
  <si>
    <t>MART 2022</t>
  </si>
  <si>
    <t>8/02.03.2022</t>
  </si>
  <si>
    <t>3111/22.03.2022</t>
  </si>
  <si>
    <t>30/23.03.2022</t>
  </si>
  <si>
    <t>3248/25.03.2022</t>
  </si>
  <si>
    <t>279/09.03.2022</t>
  </si>
  <si>
    <t>3353/29.03.2022</t>
  </si>
  <si>
    <t>APR.2022</t>
  </si>
  <si>
    <t>17/14.03.2022</t>
  </si>
  <si>
    <t>3092/22.03.2022</t>
  </si>
  <si>
    <t>LUM 382/31.01.2022</t>
  </si>
  <si>
    <t>CRISL 3534/31.01.2022</t>
  </si>
  <si>
    <t>CRISP 2310/31.01.2022</t>
  </si>
  <si>
    <t>CRISM 3225/31.01.2022</t>
  </si>
  <si>
    <t>CRISV 1726/31.01.2022</t>
  </si>
  <si>
    <t>B 0000245/31.01.2022</t>
  </si>
  <si>
    <t>B 388/31.01.2022</t>
  </si>
  <si>
    <t>R 658/31.01.2022</t>
  </si>
  <si>
    <t>CRISBV 1324/31.01.2022</t>
  </si>
  <si>
    <t>CRISR 2583/31.01.2022</t>
  </si>
  <si>
    <t>CRISS 2105/31.01.2022</t>
  </si>
  <si>
    <t>750/10.02.2022</t>
  </si>
  <si>
    <t>2307/02.03.2022</t>
  </si>
  <si>
    <t>LUM 271/31.01.2022</t>
  </si>
  <si>
    <t>LUA 626/31.01.2022</t>
  </si>
  <si>
    <t>85/07.02.2022</t>
  </si>
  <si>
    <t>MM ACA 169/31.01.2022</t>
  </si>
  <si>
    <t>87/07.02.2022</t>
  </si>
  <si>
    <t>1538/09.02.2022</t>
  </si>
  <si>
    <t>1522/09.02.2022</t>
  </si>
  <si>
    <t>SRX 0001435/31.01.2022</t>
  </si>
  <si>
    <t>101/11.02.2022</t>
  </si>
  <si>
    <t>1991/22.02.2022</t>
  </si>
  <si>
    <t>NPH 4333/31.01.2022</t>
  </si>
  <si>
    <t>NPHC 10001/31.01.2022</t>
  </si>
  <si>
    <t>NDP 2317/31.01.2022</t>
  </si>
  <si>
    <t>NPHCAS 3338/31.01.2022</t>
  </si>
  <si>
    <t>NPHCAS 5355/31.01.2022</t>
  </si>
  <si>
    <t>NPH 6313/31.01.2022</t>
  </si>
  <si>
    <t>NPHCAS 7317/31.01.2022</t>
  </si>
  <si>
    <t>NPHCAS 12293/31.01.2022</t>
  </si>
  <si>
    <t>NPHCAS 14257/31.01.2022</t>
  </si>
  <si>
    <t>NPHCAS 15231/31.01.2022</t>
  </si>
  <si>
    <t>NPHCAS 160220/31.01.2022</t>
  </si>
  <si>
    <t>NPHCAS17 0081/31.01.2022</t>
  </si>
  <si>
    <t>NPHCAS18 00086/31.01.2022</t>
  </si>
  <si>
    <t>NPHCAS 22192/31.01.2022</t>
  </si>
  <si>
    <t>NPHCAS 110272/31.01.2022</t>
  </si>
  <si>
    <t>121/18.02.2022</t>
  </si>
  <si>
    <t>2205/28.02.2022</t>
  </si>
  <si>
    <t>MM 7/31.01.2022</t>
  </si>
  <si>
    <t>130/22.02.2022</t>
  </si>
  <si>
    <t>2225/01.03.2022</t>
  </si>
  <si>
    <t>HERMM 281/31.01.2022</t>
  </si>
  <si>
    <t>GE EN 00123/31.01.2022</t>
  </si>
  <si>
    <t>GE MOL 000018/31.01.2022</t>
  </si>
  <si>
    <t>GE GEN 0121/31.01.2022</t>
  </si>
  <si>
    <t>GE HOR 139/31.01.2022</t>
  </si>
  <si>
    <t>GENTIANA 000144/31.01.2022</t>
  </si>
  <si>
    <t>LUM 843/31.01.2022</t>
  </si>
  <si>
    <t>486/08.03.2022</t>
  </si>
  <si>
    <t>3980/14.04.2022</t>
  </si>
  <si>
    <t>AQUA 1113/31.01.2022</t>
  </si>
  <si>
    <t>488/08.03.2022</t>
  </si>
  <si>
    <t>3984/14.04.2022</t>
  </si>
  <si>
    <t>MMSAL 709/31.01.2022</t>
  </si>
  <si>
    <t>490/08.03.2022</t>
  </si>
  <si>
    <t>3988/14.04.2022</t>
  </si>
  <si>
    <t>CLT 096/31.01.2022</t>
  </si>
  <si>
    <t>COA S00086/31.01.2022</t>
  </si>
  <si>
    <t>SACA 0080/31.01.2022</t>
  </si>
  <si>
    <t>PLATI  CESIUNI                 MAI   2022</t>
  </si>
  <si>
    <t>MAI 2022</t>
  </si>
  <si>
    <t>SOMESAN</t>
  </si>
  <si>
    <t>316/01.04.2022</t>
  </si>
  <si>
    <t>4852/10.05.2022</t>
  </si>
  <si>
    <t>FSOM 1133/31.01.2022</t>
  </si>
  <si>
    <t>FSOM 2125/31.01.2022</t>
  </si>
  <si>
    <t>FSOM 3136/31.01.2022</t>
  </si>
  <si>
    <t>FSOM 4121/31.01.2022</t>
  </si>
  <si>
    <t>FSOM 5115/31.01.2022</t>
  </si>
  <si>
    <t>FSOM 6116/31.01.2022</t>
  </si>
  <si>
    <t>131/22.02.2022</t>
  </si>
  <si>
    <t>2505/08.03.2022</t>
  </si>
  <si>
    <t>BM 40195/31.01.2022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</si>
</sst>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1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9" xfId="0" applyBorder="1"/>
    <xf numFmtId="4" fontId="0" fillId="0" borderId="30" xfId="0" applyNumberFormat="1" applyFill="1" applyBorder="1"/>
    <xf numFmtId="0" fontId="0" fillId="0" borderId="7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0" fontId="0" fillId="0" borderId="4" xfId="0" applyBorder="1" applyAlignment="1">
      <alignment horizontal="right" vertical="top"/>
    </xf>
    <xf numFmtId="14" fontId="0" fillId="0" borderId="25" xfId="0" applyNumberFormat="1" applyFill="1" applyBorder="1"/>
    <xf numFmtId="0" fontId="1" fillId="0" borderId="0" xfId="1"/>
    <xf numFmtId="14" fontId="0" fillId="0" borderId="55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4" fontId="0" fillId="2" borderId="0" xfId="0" applyNumberFormat="1" applyFill="1" applyBorder="1"/>
    <xf numFmtId="0" fontId="0" fillId="0" borderId="34" xfId="0" applyBorder="1" applyAlignment="1"/>
    <xf numFmtId="4" fontId="0" fillId="0" borderId="52" xfId="0" applyNumberFormat="1" applyFill="1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14" fontId="0" fillId="0" borderId="25" xfId="0" applyNumberFormat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40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4" fontId="3" fillId="0" borderId="55" xfId="0" applyNumberFormat="1" applyFont="1" applyBorder="1"/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/>
    <xf numFmtId="0" fontId="0" fillId="0" borderId="61" xfId="0" applyBorder="1"/>
    <xf numFmtId="0" fontId="0" fillId="0" borderId="48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35" xfId="0" applyBorder="1" applyAlignment="1"/>
    <xf numFmtId="0" fontId="0" fillId="0" borderId="58" xfId="0" applyFill="1" applyBorder="1"/>
    <xf numFmtId="14" fontId="0" fillId="0" borderId="55" xfId="0" applyNumberFormat="1" applyBorder="1" applyAlignment="1"/>
    <xf numFmtId="0" fontId="0" fillId="0" borderId="48" xfId="0" applyFill="1" applyBorder="1"/>
    <xf numFmtId="0" fontId="0" fillId="0" borderId="55" xfId="0" applyBorder="1"/>
    <xf numFmtId="0" fontId="2" fillId="0" borderId="2" xfId="1" applyFont="1" applyBorder="1" applyAlignment="1">
      <alignment horizontal="center" wrapText="1"/>
    </xf>
    <xf numFmtId="0" fontId="0" fillId="0" borderId="41" xfId="0" applyFill="1" applyBorder="1" applyAlignment="1">
      <alignment vertical="top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12" xfId="0" applyBorder="1"/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0" borderId="62" xfId="0" applyBorder="1" applyAlignment="1">
      <alignment vertical="top"/>
    </xf>
    <xf numFmtId="0" fontId="0" fillId="3" borderId="45" xfId="0" applyFill="1" applyBorder="1"/>
    <xf numFmtId="0" fontId="0" fillId="0" borderId="63" xfId="0" applyBorder="1"/>
    <xf numFmtId="0" fontId="0" fillId="0" borderId="58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45" xfId="0" applyBorder="1" applyAlignment="1"/>
    <xf numFmtId="0" fontId="0" fillId="0" borderId="69" xfId="0" applyFill="1" applyBorder="1" applyAlignment="1">
      <alignment horizontal="right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1" fillId="0" borderId="26" xfId="1" applyFont="1" applyBorder="1" applyAlignment="1">
      <alignment horizontal="right"/>
    </xf>
    <xf numFmtId="0" fontId="0" fillId="0" borderId="13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2" borderId="25" xfId="0" applyFill="1" applyBorder="1"/>
    <xf numFmtId="0" fontId="0" fillId="0" borderId="10" xfId="0" applyBorder="1" applyAlignment="1">
      <alignment horizontal="right"/>
    </xf>
    <xf numFmtId="0" fontId="0" fillId="0" borderId="49" xfId="0" applyBorder="1" applyAlignment="1"/>
    <xf numFmtId="0" fontId="0" fillId="0" borderId="9" xfId="0" applyFill="1" applyBorder="1" applyAlignment="1"/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71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69" xfId="0" applyBorder="1"/>
    <xf numFmtId="0" fontId="0" fillId="0" borderId="51" xfId="0" applyBorder="1"/>
    <xf numFmtId="0" fontId="0" fillId="0" borderId="49" xfId="0" applyFont="1" applyFill="1" applyBorder="1"/>
    <xf numFmtId="0" fontId="0" fillId="0" borderId="5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/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2" xfId="0" applyFill="1" applyBorder="1"/>
    <xf numFmtId="0" fontId="0" fillId="0" borderId="22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1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60" xfId="0" applyBorder="1"/>
    <xf numFmtId="0" fontId="0" fillId="0" borderId="19" xfId="0" applyFill="1" applyBorder="1"/>
    <xf numFmtId="0" fontId="0" fillId="0" borderId="11" xfId="0" applyBorder="1" applyAlignment="1">
      <alignment vertical="top"/>
    </xf>
    <xf numFmtId="4" fontId="0" fillId="3" borderId="57" xfId="0" applyNumberFormat="1" applyFill="1" applyBorder="1"/>
    <xf numFmtId="0" fontId="0" fillId="0" borderId="56" xfId="0" applyBorder="1"/>
    <xf numFmtId="4" fontId="3" fillId="0" borderId="11" xfId="0" applyNumberFormat="1" applyFont="1" applyBorder="1"/>
    <xf numFmtId="0" fontId="0" fillId="0" borderId="57" xfId="0" applyBorder="1"/>
    <xf numFmtId="4" fontId="3" fillId="0" borderId="57" xfId="0" applyNumberFormat="1" applyFont="1" applyBorder="1"/>
    <xf numFmtId="4" fontId="0" fillId="0" borderId="61" xfId="0" applyNumberFormat="1" applyBorder="1"/>
    <xf numFmtId="4" fontId="0" fillId="0" borderId="64" xfId="0" applyNumberFormat="1" applyBorder="1"/>
    <xf numFmtId="4" fontId="0" fillId="0" borderId="64" xfId="0" applyNumberFormat="1" applyFill="1" applyBorder="1"/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3" xfId="0" applyBorder="1"/>
    <xf numFmtId="0" fontId="0" fillId="0" borderId="56" xfId="0" applyBorder="1"/>
    <xf numFmtId="0" fontId="0" fillId="0" borderId="9" xfId="0" applyBorder="1"/>
    <xf numFmtId="14" fontId="3" fillId="0" borderId="6" xfId="0" applyNumberFormat="1" applyFont="1" applyBorder="1" applyAlignment="1">
      <alignment horizontal="center" vertical="center"/>
    </xf>
    <xf numFmtId="0" fontId="0" fillId="0" borderId="64" xfId="0" applyBorder="1"/>
    <xf numFmtId="0" fontId="0" fillId="0" borderId="48" xfId="0" applyFont="1" applyFill="1" applyBorder="1"/>
    <xf numFmtId="0" fontId="0" fillId="0" borderId="71" xfId="0" applyFill="1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3" xfId="0" applyFill="1" applyBorder="1"/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3" borderId="69" xfId="0" applyFill="1" applyBorder="1"/>
    <xf numFmtId="0" fontId="0" fillId="0" borderId="10" xfId="0" applyFill="1" applyBorder="1" applyAlignment="1">
      <alignment horizontal="right"/>
    </xf>
    <xf numFmtId="0" fontId="0" fillId="3" borderId="62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" fontId="0" fillId="0" borderId="72" xfId="0" applyNumberFormat="1" applyBorder="1"/>
    <xf numFmtId="4" fontId="0" fillId="0" borderId="68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3" borderId="41" xfId="0" applyNumberFormat="1" applyFill="1" applyBorder="1"/>
    <xf numFmtId="4" fontId="3" fillId="0" borderId="59" xfId="0" applyNumberFormat="1" applyFont="1" applyBorder="1"/>
    <xf numFmtId="4" fontId="0" fillId="0" borderId="50" xfId="0" applyNumberFormat="1" applyFill="1" applyBorder="1"/>
    <xf numFmtId="4" fontId="3" fillId="0" borderId="34" xfId="0" applyNumberFormat="1" applyFont="1" applyBorder="1"/>
    <xf numFmtId="4" fontId="0" fillId="0" borderId="63" xfId="0" applyNumberFormat="1" applyBorder="1"/>
    <xf numFmtId="4" fontId="0" fillId="0" borderId="70" xfId="0" applyNumberFormat="1" applyBorder="1"/>
    <xf numFmtId="4" fontId="0" fillId="0" borderId="65" xfId="0" applyNumberFormat="1" applyBorder="1"/>
    <xf numFmtId="4" fontId="0" fillId="3" borderId="64" xfId="0" applyNumberFormat="1" applyFill="1" applyBorder="1"/>
    <xf numFmtId="4" fontId="0" fillId="3" borderId="65" xfId="0" applyNumberFormat="1" applyFill="1" applyBorder="1"/>
    <xf numFmtId="4" fontId="0" fillId="3" borderId="63" xfId="0" applyNumberFormat="1" applyFill="1" applyBorder="1"/>
    <xf numFmtId="4" fontId="0" fillId="0" borderId="63" xfId="0" applyNumberFormat="1" applyFill="1" applyBorder="1"/>
    <xf numFmtId="0" fontId="0" fillId="0" borderId="65" xfId="0" applyFill="1" applyBorder="1"/>
    <xf numFmtId="4" fontId="0" fillId="0" borderId="65" xfId="0" applyNumberFormat="1" applyFill="1" applyBorder="1"/>
    <xf numFmtId="0" fontId="0" fillId="0" borderId="27" xfId="0" applyFill="1" applyBorder="1" applyAlignment="1">
      <alignment horizontal="right"/>
    </xf>
    <xf numFmtId="4" fontId="0" fillId="0" borderId="3" xfId="0" applyNumberFormat="1" applyFill="1" applyBorder="1"/>
    <xf numFmtId="4" fontId="0" fillId="0" borderId="46" xfId="0" applyNumberFormat="1" applyBorder="1"/>
    <xf numFmtId="0" fontId="0" fillId="0" borderId="35" xfId="0" applyBorder="1"/>
    <xf numFmtId="0" fontId="0" fillId="0" borderId="34" xfId="0" applyBorder="1" applyAlignment="1">
      <alignment vertical="top"/>
    </xf>
    <xf numFmtId="0" fontId="0" fillId="0" borderId="30" xfId="0" applyFill="1" applyBorder="1" applyAlignment="1"/>
    <xf numFmtId="0" fontId="0" fillId="0" borderId="26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2" xfId="0" applyFill="1" applyBorder="1" applyAlignment="1"/>
    <xf numFmtId="0" fontId="0" fillId="0" borderId="58" xfId="0" applyBorder="1"/>
    <xf numFmtId="0" fontId="0" fillId="0" borderId="9" xfId="0" applyBorder="1"/>
    <xf numFmtId="0" fontId="0" fillId="0" borderId="54" xfId="0" applyBorder="1"/>
    <xf numFmtId="0" fontId="0" fillId="0" borderId="25" xfId="0" applyBorder="1" applyAlignment="1"/>
    <xf numFmtId="0" fontId="0" fillId="0" borderId="1" xfId="0" applyFill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58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5" xfId="0" applyBorder="1" applyAlignment="1">
      <alignment vertical="top"/>
    </xf>
    <xf numFmtId="0" fontId="0" fillId="0" borderId="9" xfId="0" applyBorder="1"/>
    <xf numFmtId="0" fontId="0" fillId="0" borderId="64" xfId="0" applyBorder="1"/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58" xfId="0" applyBorder="1"/>
    <xf numFmtId="0" fontId="0" fillId="0" borderId="55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7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0" fillId="0" borderId="62" xfId="0" applyBorder="1" applyAlignment="1"/>
    <xf numFmtId="0" fontId="0" fillId="0" borderId="4" xfId="0" applyBorder="1" applyAlignment="1"/>
    <xf numFmtId="0" fontId="3" fillId="0" borderId="34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3" borderId="53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1" fontId="5" fillId="0" borderId="54" xfId="0" applyNumberFormat="1" applyFont="1" applyBorder="1" applyAlignment="1">
      <alignment horizontal="right" vertical="center"/>
    </xf>
    <xf numFmtId="1" fontId="5" fillId="0" borderId="53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56" xfId="0" applyBorder="1" applyAlignment="1">
      <alignment vertical="center"/>
    </xf>
    <xf numFmtId="0" fontId="0" fillId="0" borderId="60" xfId="0" applyBorder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1" fontId="5" fillId="0" borderId="53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51" xfId="0" applyBorder="1" applyAlignment="1"/>
    <xf numFmtId="0" fontId="0" fillId="0" borderId="58" xfId="0" applyBorder="1"/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0" fillId="0" borderId="72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0" xfId="0" applyBorder="1"/>
    <xf numFmtId="0" fontId="0" fillId="0" borderId="64" xfId="0" applyBorder="1"/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2"/>
  <sheetViews>
    <sheetView tabSelected="1" topLeftCell="V3" workbookViewId="0">
      <selection activeCell="AJ200" sqref="AJ200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1.28515625" customWidth="1"/>
    <col min="29" max="29" width="15.42578125" customWidth="1"/>
    <col min="30" max="31" width="16" customWidth="1"/>
    <col min="34" max="35" width="11.7109375" bestFit="1" customWidth="1"/>
    <col min="37" max="37" width="11.7109375" bestFit="1" customWidth="1"/>
  </cols>
  <sheetData>
    <row r="1" spans="1:31" hidden="1" x14ac:dyDescent="0.25">
      <c r="C1" s="57"/>
      <c r="N1" s="57"/>
      <c r="O1" s="5"/>
      <c r="Y1" s="5"/>
    </row>
    <row r="2" spans="1:31" hidden="1" x14ac:dyDescent="0.25"/>
    <row r="6" spans="1:31" x14ac:dyDescent="0.25">
      <c r="C6" s="16" t="s">
        <v>70</v>
      </c>
      <c r="D6" s="16"/>
      <c r="G6" s="12" t="s">
        <v>16</v>
      </c>
      <c r="N6" s="16" t="s">
        <v>70</v>
      </c>
      <c r="O6" s="16" t="s">
        <v>112</v>
      </c>
      <c r="P6" s="16"/>
      <c r="S6" s="12" t="s">
        <v>16</v>
      </c>
      <c r="V6" s="191"/>
      <c r="W6" s="191"/>
      <c r="X6" s="191"/>
      <c r="Y6" s="191" t="s">
        <v>225</v>
      </c>
      <c r="Z6" s="191"/>
      <c r="AA6" s="191"/>
      <c r="AB6" s="191"/>
      <c r="AC6" s="191" t="s">
        <v>16</v>
      </c>
      <c r="AD6" s="191"/>
      <c r="AE6" s="191"/>
    </row>
    <row r="7" spans="1:31" hidden="1" x14ac:dyDescent="0.25">
      <c r="C7" s="16"/>
      <c r="D7" s="16"/>
      <c r="G7" s="12"/>
      <c r="N7" s="16"/>
      <c r="O7" s="16"/>
      <c r="P7" s="16"/>
      <c r="S7" s="12"/>
      <c r="V7" s="191"/>
      <c r="W7" s="191"/>
      <c r="X7" s="191"/>
      <c r="Y7" s="191"/>
      <c r="Z7" s="191"/>
      <c r="AA7" s="191"/>
      <c r="AB7" s="191"/>
      <c r="AC7" s="191"/>
      <c r="AD7" s="191"/>
      <c r="AE7" s="191"/>
    </row>
    <row r="8" spans="1:31" ht="15.75" thickBot="1" x14ac:dyDescent="0.3">
      <c r="B8" s="492" t="s">
        <v>24</v>
      </c>
      <c r="C8" s="492"/>
      <c r="D8" s="492"/>
      <c r="E8" s="492"/>
      <c r="F8" s="492"/>
      <c r="G8" s="492"/>
      <c r="L8" s="492" t="s">
        <v>24</v>
      </c>
      <c r="M8" s="492"/>
      <c r="N8" s="492"/>
      <c r="O8" s="492"/>
      <c r="P8" s="492"/>
      <c r="Q8" s="492"/>
      <c r="R8" s="492"/>
      <c r="S8" s="492"/>
      <c r="V8" s="191"/>
      <c r="W8" s="493" t="s">
        <v>24</v>
      </c>
      <c r="X8" s="493"/>
      <c r="Y8" s="493"/>
      <c r="Z8" s="493"/>
      <c r="AA8" s="493"/>
      <c r="AB8" s="493"/>
      <c r="AC8" s="493"/>
      <c r="AD8" s="342"/>
      <c r="AE8" s="342"/>
    </row>
    <row r="9" spans="1:31" ht="15.75" thickBot="1" x14ac:dyDescent="0.3">
      <c r="B9" s="454"/>
      <c r="C9" s="454"/>
      <c r="D9" s="454"/>
      <c r="E9" s="454"/>
      <c r="F9" s="454"/>
      <c r="G9" s="454"/>
      <c r="L9" s="454"/>
      <c r="M9" s="454"/>
      <c r="N9" s="454"/>
      <c r="O9" s="454"/>
      <c r="P9" s="454"/>
      <c r="Q9" s="454"/>
      <c r="R9" s="454"/>
      <c r="S9" s="454"/>
      <c r="V9" s="191"/>
      <c r="W9" s="342"/>
      <c r="X9" s="342"/>
      <c r="Y9" s="342"/>
      <c r="Z9" s="342"/>
      <c r="AA9" s="342"/>
      <c r="AB9" s="342"/>
      <c r="AC9" s="342"/>
      <c r="AD9" s="342"/>
      <c r="AE9" s="342"/>
    </row>
    <row r="10" spans="1:31" ht="39" customHeight="1" thickBot="1" x14ac:dyDescent="0.3">
      <c r="A10" s="4" t="s">
        <v>1</v>
      </c>
      <c r="B10" s="1" t="s">
        <v>2</v>
      </c>
      <c r="C10" s="1" t="s">
        <v>3</v>
      </c>
      <c r="D10" s="2" t="s">
        <v>4</v>
      </c>
      <c r="E10" s="2" t="s">
        <v>15</v>
      </c>
      <c r="F10" s="2" t="s">
        <v>5</v>
      </c>
      <c r="G10" s="7" t="s">
        <v>12</v>
      </c>
      <c r="K10" s="4" t="s">
        <v>1</v>
      </c>
      <c r="L10" s="1" t="s">
        <v>2</v>
      </c>
      <c r="M10" s="278" t="s">
        <v>67</v>
      </c>
      <c r="N10" s="278"/>
      <c r="O10" s="1" t="s">
        <v>3</v>
      </c>
      <c r="P10" s="2" t="s">
        <v>4</v>
      </c>
      <c r="Q10" s="2" t="s">
        <v>15</v>
      </c>
      <c r="R10" s="2" t="s">
        <v>5</v>
      </c>
      <c r="S10" s="7" t="s">
        <v>12</v>
      </c>
      <c r="V10" s="476" t="s">
        <v>1</v>
      </c>
      <c r="W10" s="494" t="s">
        <v>2</v>
      </c>
      <c r="X10" s="496" t="s">
        <v>67</v>
      </c>
      <c r="Y10" s="498" t="s">
        <v>3</v>
      </c>
      <c r="Z10" s="496" t="s">
        <v>123</v>
      </c>
      <c r="AA10" s="230" t="s">
        <v>129</v>
      </c>
      <c r="AB10" s="500" t="s">
        <v>124</v>
      </c>
      <c r="AC10" s="502" t="s">
        <v>147</v>
      </c>
      <c r="AD10" s="411" t="s">
        <v>148</v>
      </c>
      <c r="AE10" s="370" t="s">
        <v>149</v>
      </c>
    </row>
    <row r="11" spans="1:31" ht="30.75" hidden="1" thickBot="1" x14ac:dyDescent="0.3">
      <c r="A11" s="325" t="s">
        <v>6</v>
      </c>
      <c r="B11" s="3"/>
      <c r="C11" s="3"/>
      <c r="D11" s="3" t="s">
        <v>7</v>
      </c>
      <c r="E11" s="3" t="s">
        <v>14</v>
      </c>
      <c r="F11" s="3" t="s">
        <v>8</v>
      </c>
      <c r="G11" s="8" t="s">
        <v>10</v>
      </c>
      <c r="K11" s="20" t="s">
        <v>6</v>
      </c>
      <c r="L11" s="81"/>
      <c r="M11" s="81"/>
      <c r="N11" s="81"/>
      <c r="O11" s="81"/>
      <c r="P11" s="81" t="s">
        <v>7</v>
      </c>
      <c r="Q11" s="81" t="s">
        <v>14</v>
      </c>
      <c r="R11" s="81" t="s">
        <v>8</v>
      </c>
      <c r="S11" s="82" t="s">
        <v>10</v>
      </c>
      <c r="V11" s="477"/>
      <c r="W11" s="495"/>
      <c r="X11" s="497"/>
      <c r="Y11" s="499"/>
      <c r="Z11" s="497"/>
      <c r="AA11" s="455" t="s">
        <v>14</v>
      </c>
      <c r="AB11" s="501"/>
      <c r="AC11" s="503"/>
      <c r="AD11" s="412"/>
      <c r="AE11" s="371"/>
    </row>
    <row r="12" spans="1:31" hidden="1" x14ac:dyDescent="0.25">
      <c r="A12" s="192"/>
      <c r="B12" s="121"/>
      <c r="C12" s="81"/>
      <c r="D12" s="197"/>
      <c r="E12" s="121"/>
      <c r="F12" s="81"/>
      <c r="G12" s="82"/>
      <c r="K12" s="192"/>
      <c r="L12" s="121"/>
      <c r="M12" s="121"/>
      <c r="N12" s="81"/>
      <c r="O12" s="192"/>
      <c r="P12" s="197"/>
      <c r="Q12" s="121"/>
      <c r="R12" s="81"/>
      <c r="S12" s="82"/>
      <c r="V12" s="285">
        <v>1</v>
      </c>
      <c r="W12" s="348" t="s">
        <v>113</v>
      </c>
      <c r="X12" s="204"/>
      <c r="Y12" s="204"/>
      <c r="Z12" s="24"/>
      <c r="AA12" s="446"/>
      <c r="AB12" s="283"/>
      <c r="AC12" s="295"/>
      <c r="AD12" s="413"/>
      <c r="AE12" s="231"/>
    </row>
    <row r="13" spans="1:31" ht="15.75" hidden="1" thickBot="1" x14ac:dyDescent="0.3">
      <c r="A13" s="192"/>
      <c r="B13" s="121"/>
      <c r="C13" s="81"/>
      <c r="D13" s="197"/>
      <c r="E13" s="121"/>
      <c r="F13" s="81"/>
      <c r="G13" s="82"/>
      <c r="K13" s="192"/>
      <c r="L13" s="121"/>
      <c r="M13" s="121"/>
      <c r="N13" s="81"/>
      <c r="O13" s="192"/>
      <c r="P13" s="197"/>
      <c r="Q13" s="121"/>
      <c r="R13" s="81"/>
      <c r="S13" s="82"/>
      <c r="V13" s="287"/>
      <c r="W13" s="349"/>
      <c r="X13" s="193"/>
      <c r="Y13" s="193"/>
      <c r="Z13" s="11"/>
      <c r="AA13" s="276"/>
      <c r="AB13" s="54"/>
      <c r="AC13" s="233"/>
      <c r="AD13" s="414"/>
      <c r="AE13" s="232"/>
    </row>
    <row r="14" spans="1:31" hidden="1" x14ac:dyDescent="0.25">
      <c r="A14" s="192"/>
      <c r="B14" s="121"/>
      <c r="C14" s="81"/>
      <c r="D14" s="197"/>
      <c r="E14" s="121"/>
      <c r="F14" s="81"/>
      <c r="G14" s="82"/>
      <c r="K14" s="192"/>
      <c r="L14" s="121"/>
      <c r="M14" s="121"/>
      <c r="N14" s="81"/>
      <c r="O14" s="192"/>
      <c r="P14" s="197"/>
      <c r="Q14" s="121"/>
      <c r="R14" s="81"/>
      <c r="S14" s="82"/>
      <c r="V14" s="286"/>
      <c r="W14" s="348"/>
      <c r="X14" s="204"/>
      <c r="Y14" s="204"/>
      <c r="Z14" s="204"/>
      <c r="AA14" s="302"/>
      <c r="AB14" s="400"/>
      <c r="AC14" s="425"/>
      <c r="AD14" s="415"/>
      <c r="AE14" s="232"/>
    </row>
    <row r="15" spans="1:31" hidden="1" x14ac:dyDescent="0.25">
      <c r="A15" s="192"/>
      <c r="B15" s="121"/>
      <c r="C15" s="81"/>
      <c r="D15" s="197"/>
      <c r="E15" s="121"/>
      <c r="F15" s="81"/>
      <c r="G15" s="82"/>
      <c r="K15" s="192"/>
      <c r="L15" s="121"/>
      <c r="M15" s="121"/>
      <c r="N15" s="81"/>
      <c r="O15" s="192"/>
      <c r="P15" s="197"/>
      <c r="Q15" s="121"/>
      <c r="R15" s="81"/>
      <c r="S15" s="82"/>
      <c r="V15" s="286"/>
      <c r="W15" s="346"/>
      <c r="X15" s="206"/>
      <c r="Y15" s="277"/>
      <c r="Z15" s="277"/>
      <c r="AA15" s="274"/>
      <c r="AB15" s="339"/>
      <c r="AC15" s="388"/>
      <c r="AD15" s="415"/>
      <c r="AE15" s="232"/>
    </row>
    <row r="16" spans="1:31" ht="15.75" hidden="1" thickBot="1" x14ac:dyDescent="0.3">
      <c r="A16" s="192"/>
      <c r="B16" s="121"/>
      <c r="C16" s="81"/>
      <c r="D16" s="197"/>
      <c r="E16" s="121"/>
      <c r="F16" s="81"/>
      <c r="G16" s="82"/>
      <c r="K16" s="192"/>
      <c r="L16" s="121"/>
      <c r="M16" s="121"/>
      <c r="N16" s="81"/>
      <c r="O16" s="192"/>
      <c r="P16" s="197"/>
      <c r="Q16" s="121"/>
      <c r="R16" s="81"/>
      <c r="S16" s="82"/>
      <c r="V16" s="286"/>
      <c r="W16" s="346"/>
      <c r="X16" s="277"/>
      <c r="Y16" s="277"/>
      <c r="Z16" s="277"/>
      <c r="AA16" s="327"/>
      <c r="AB16" s="399"/>
      <c r="AC16" s="424"/>
      <c r="AD16" s="416"/>
      <c r="AE16" s="233"/>
    </row>
    <row r="17" spans="1:31" ht="15.75" hidden="1" thickBot="1" x14ac:dyDescent="0.3">
      <c r="A17" s="192"/>
      <c r="B17" s="121"/>
      <c r="C17" s="81"/>
      <c r="D17" s="197"/>
      <c r="E17" s="121"/>
      <c r="F17" s="81"/>
      <c r="G17" s="82"/>
      <c r="K17" s="192"/>
      <c r="L17" s="121"/>
      <c r="M17" s="121"/>
      <c r="N17" s="81"/>
      <c r="O17" s="192"/>
      <c r="P17" s="197"/>
      <c r="Q17" s="121"/>
      <c r="R17" s="81"/>
      <c r="S17" s="82"/>
      <c r="V17" s="287"/>
      <c r="W17" s="349"/>
      <c r="X17" s="219"/>
      <c r="Y17" s="277"/>
      <c r="Z17" s="277"/>
      <c r="AA17" s="70"/>
      <c r="AB17" s="403"/>
      <c r="AC17" s="208"/>
      <c r="AD17" s="199"/>
      <c r="AE17" s="194"/>
    </row>
    <row r="18" spans="1:31" x14ac:dyDescent="0.25">
      <c r="A18" s="192"/>
      <c r="B18" s="121"/>
      <c r="C18" s="81"/>
      <c r="D18" s="197"/>
      <c r="E18" s="121"/>
      <c r="F18" s="81"/>
      <c r="G18" s="82"/>
      <c r="K18" s="192"/>
      <c r="L18" s="121"/>
      <c r="M18" s="121"/>
      <c r="N18" s="81"/>
      <c r="O18" s="192"/>
      <c r="P18" s="197"/>
      <c r="Q18" s="121"/>
      <c r="R18" s="81"/>
      <c r="S18" s="82"/>
      <c r="V18" s="450">
        <v>2</v>
      </c>
      <c r="W18" s="439" t="s">
        <v>113</v>
      </c>
      <c r="X18" s="204" t="s">
        <v>154</v>
      </c>
      <c r="Y18" s="24" t="s">
        <v>36</v>
      </c>
      <c r="Z18" s="204" t="s">
        <v>155</v>
      </c>
      <c r="AA18" s="222" t="s">
        <v>11</v>
      </c>
      <c r="AB18" s="40" t="s">
        <v>165</v>
      </c>
      <c r="AC18" s="94">
        <v>16876.990000000002</v>
      </c>
      <c r="AD18" s="94">
        <v>16876.990000000002</v>
      </c>
      <c r="AE18" s="231"/>
    </row>
    <row r="19" spans="1:31" x14ac:dyDescent="0.25">
      <c r="A19" s="192"/>
      <c r="B19" s="121"/>
      <c r="C19" s="81"/>
      <c r="D19" s="197"/>
      <c r="E19" s="121"/>
      <c r="F19" s="81"/>
      <c r="G19" s="82"/>
      <c r="K19" s="192"/>
      <c r="L19" s="121"/>
      <c r="M19" s="121"/>
      <c r="N19" s="81"/>
      <c r="O19" s="192"/>
      <c r="P19" s="197"/>
      <c r="Q19" s="121"/>
      <c r="R19" s="81"/>
      <c r="S19" s="82"/>
      <c r="V19" s="451"/>
      <c r="W19" s="440"/>
      <c r="X19" s="206" t="s">
        <v>156</v>
      </c>
      <c r="Y19" s="10"/>
      <c r="Z19" s="277"/>
      <c r="AA19" s="221" t="s">
        <v>11</v>
      </c>
      <c r="AB19" s="78" t="s">
        <v>166</v>
      </c>
      <c r="AC19" s="252">
        <v>16978.3</v>
      </c>
      <c r="AD19" s="252">
        <v>16978.3</v>
      </c>
      <c r="AE19" s="232"/>
    </row>
    <row r="20" spans="1:31" x14ac:dyDescent="0.25">
      <c r="A20" s="192"/>
      <c r="B20" s="121"/>
      <c r="C20" s="81"/>
      <c r="D20" s="197"/>
      <c r="E20" s="121"/>
      <c r="F20" s="81"/>
      <c r="G20" s="82"/>
      <c r="K20" s="192"/>
      <c r="L20" s="121"/>
      <c r="M20" s="121"/>
      <c r="N20" s="81"/>
      <c r="O20" s="192"/>
      <c r="P20" s="197"/>
      <c r="Q20" s="121"/>
      <c r="R20" s="81"/>
      <c r="S20" s="82"/>
      <c r="V20" s="449"/>
      <c r="W20" s="440"/>
      <c r="X20" s="206"/>
      <c r="Y20" s="277"/>
      <c r="Z20" s="277"/>
      <c r="AA20" s="221" t="s">
        <v>11</v>
      </c>
      <c r="AB20" s="78" t="s">
        <v>167</v>
      </c>
      <c r="AC20" s="252">
        <v>15109.84</v>
      </c>
      <c r="AD20" s="252">
        <v>15109.84</v>
      </c>
      <c r="AE20" s="232"/>
    </row>
    <row r="21" spans="1:31" ht="15.75" thickBot="1" x14ac:dyDescent="0.3">
      <c r="A21" s="192"/>
      <c r="B21" s="121"/>
      <c r="C21" s="81"/>
      <c r="D21" s="197"/>
      <c r="E21" s="121"/>
      <c r="F21" s="81"/>
      <c r="G21" s="82"/>
      <c r="K21" s="192"/>
      <c r="L21" s="121"/>
      <c r="M21" s="121"/>
      <c r="N21" s="81"/>
      <c r="O21" s="192"/>
      <c r="P21" s="197"/>
      <c r="Q21" s="121"/>
      <c r="R21" s="81"/>
      <c r="S21" s="82"/>
      <c r="V21" s="442"/>
      <c r="W21" s="441"/>
      <c r="X21" s="447"/>
      <c r="Y21" s="447"/>
      <c r="Z21" s="447"/>
      <c r="AA21" s="221" t="s">
        <v>11</v>
      </c>
      <c r="AB21" s="78" t="s">
        <v>168</v>
      </c>
      <c r="AC21" s="252">
        <v>39530.69</v>
      </c>
      <c r="AD21" s="252">
        <v>39530.69</v>
      </c>
      <c r="AE21" s="233"/>
    </row>
    <row r="22" spans="1:31" ht="15.75" hidden="1" thickBot="1" x14ac:dyDescent="0.3">
      <c r="A22" s="192"/>
      <c r="B22" s="121"/>
      <c r="C22" s="81"/>
      <c r="D22" s="197"/>
      <c r="E22" s="121"/>
      <c r="F22" s="81"/>
      <c r="G22" s="82"/>
      <c r="K22" s="192"/>
      <c r="L22" s="121"/>
      <c r="M22" s="121"/>
      <c r="N22" s="81"/>
      <c r="O22" s="192"/>
      <c r="P22" s="197"/>
      <c r="Q22" s="121"/>
      <c r="R22" s="81"/>
      <c r="S22" s="82"/>
      <c r="V22" s="470"/>
      <c r="W22" s="470"/>
      <c r="X22" s="250"/>
      <c r="Y22" s="277"/>
      <c r="Z22" s="277"/>
      <c r="AA22" s="345"/>
      <c r="AB22" s="400"/>
      <c r="AC22" s="425"/>
      <c r="AD22" s="425"/>
      <c r="AE22" s="141"/>
    </row>
    <row r="23" spans="1:31" ht="15.75" hidden="1" thickBot="1" x14ac:dyDescent="0.3">
      <c r="A23" s="192"/>
      <c r="B23" s="121"/>
      <c r="C23" s="81"/>
      <c r="D23" s="197"/>
      <c r="E23" s="121"/>
      <c r="F23" s="81"/>
      <c r="G23" s="82"/>
      <c r="K23" s="192"/>
      <c r="L23" s="121"/>
      <c r="M23" s="121"/>
      <c r="N23" s="81"/>
      <c r="O23" s="192"/>
      <c r="P23" s="197"/>
      <c r="Q23" s="121"/>
      <c r="R23" s="81"/>
      <c r="S23" s="82"/>
      <c r="V23" s="470"/>
      <c r="W23" s="470"/>
      <c r="X23" s="284"/>
      <c r="Y23" s="277"/>
      <c r="Z23" s="277"/>
      <c r="AA23" s="215"/>
      <c r="AB23" s="339"/>
      <c r="AC23" s="388"/>
      <c r="AD23" s="388"/>
      <c r="AE23" s="232"/>
    </row>
    <row r="24" spans="1:31" ht="15.75" hidden="1" thickBot="1" x14ac:dyDescent="0.3">
      <c r="A24" s="192"/>
      <c r="B24" s="121"/>
      <c r="C24" s="81"/>
      <c r="D24" s="197"/>
      <c r="E24" s="121"/>
      <c r="F24" s="81"/>
      <c r="G24" s="82"/>
      <c r="K24" s="192"/>
      <c r="L24" s="121"/>
      <c r="M24" s="121"/>
      <c r="N24" s="81"/>
      <c r="O24" s="192"/>
      <c r="P24" s="197"/>
      <c r="Q24" s="121"/>
      <c r="R24" s="81"/>
      <c r="S24" s="82"/>
      <c r="V24" s="470"/>
      <c r="W24" s="470"/>
      <c r="X24" s="58"/>
      <c r="Y24" s="361"/>
      <c r="Z24" s="361"/>
      <c r="AA24" s="58"/>
      <c r="AB24" s="339"/>
      <c r="AC24" s="388"/>
      <c r="AD24" s="388"/>
      <c r="AE24" s="232"/>
    </row>
    <row r="25" spans="1:31" ht="15.75" hidden="1" thickBot="1" x14ac:dyDescent="0.3">
      <c r="A25" s="192"/>
      <c r="B25" s="121"/>
      <c r="C25" s="81"/>
      <c r="D25" s="197"/>
      <c r="E25" s="121"/>
      <c r="F25" s="81"/>
      <c r="G25" s="82"/>
      <c r="K25" s="192"/>
      <c r="L25" s="121"/>
      <c r="M25" s="121"/>
      <c r="N25" s="81"/>
      <c r="O25" s="192"/>
      <c r="P25" s="197"/>
      <c r="Q25" s="121"/>
      <c r="R25" s="81"/>
      <c r="S25" s="82"/>
      <c r="V25" s="470"/>
      <c r="W25" s="470"/>
      <c r="X25" s="106"/>
      <c r="Y25" s="358"/>
      <c r="Z25" s="358"/>
      <c r="AA25" s="280"/>
      <c r="AB25" s="399"/>
      <c r="AC25" s="424"/>
      <c r="AD25" s="424"/>
      <c r="AE25" s="118"/>
    </row>
    <row r="26" spans="1:31" x14ac:dyDescent="0.25">
      <c r="A26" s="192"/>
      <c r="B26" s="121"/>
      <c r="C26" s="81"/>
      <c r="D26" s="197"/>
      <c r="E26" s="121"/>
      <c r="F26" s="81"/>
      <c r="G26" s="82"/>
      <c r="K26" s="192"/>
      <c r="L26" s="121"/>
      <c r="M26" s="121"/>
      <c r="N26" s="81"/>
      <c r="O26" s="192"/>
      <c r="P26" s="197"/>
      <c r="Q26" s="121"/>
      <c r="R26" s="81"/>
      <c r="S26" s="82"/>
      <c r="V26" s="480">
        <v>3</v>
      </c>
      <c r="W26" s="487" t="s">
        <v>113</v>
      </c>
      <c r="X26" s="204" t="s">
        <v>142</v>
      </c>
      <c r="Y26" s="204" t="s">
        <v>137</v>
      </c>
      <c r="Z26" s="24" t="s">
        <v>162</v>
      </c>
      <c r="AA26" s="448" t="s">
        <v>11</v>
      </c>
      <c r="AB26" s="198" t="s">
        <v>164</v>
      </c>
      <c r="AC26" s="27">
        <v>40764.370000000003</v>
      </c>
      <c r="AD26" s="27">
        <v>40764.370000000003</v>
      </c>
      <c r="AE26" s="231"/>
    </row>
    <row r="27" spans="1:31" ht="15.75" thickBot="1" x14ac:dyDescent="0.3">
      <c r="A27" s="192"/>
      <c r="B27" s="121"/>
      <c r="C27" s="81"/>
      <c r="D27" s="197"/>
      <c r="E27" s="121"/>
      <c r="F27" s="81"/>
      <c r="G27" s="82"/>
      <c r="K27" s="192"/>
      <c r="L27" s="121"/>
      <c r="M27" s="121"/>
      <c r="N27" s="81"/>
      <c r="O27" s="192"/>
      <c r="P27" s="197"/>
      <c r="Q27" s="121"/>
      <c r="R27" s="81"/>
      <c r="S27" s="82"/>
      <c r="V27" s="482"/>
      <c r="W27" s="486"/>
      <c r="X27" s="193" t="s">
        <v>163</v>
      </c>
      <c r="Y27" s="193"/>
      <c r="Z27" s="11"/>
      <c r="AA27" s="397"/>
      <c r="AB27" s="340"/>
      <c r="AC27" s="426"/>
      <c r="AD27" s="426"/>
      <c r="AE27" s="232"/>
    </row>
    <row r="28" spans="1:31" ht="15.75" hidden="1" thickBot="1" x14ac:dyDescent="0.3">
      <c r="A28" s="192"/>
      <c r="B28" s="121"/>
      <c r="C28" s="81"/>
      <c r="D28" s="197"/>
      <c r="E28" s="121"/>
      <c r="F28" s="81"/>
      <c r="G28" s="82"/>
      <c r="K28" s="192"/>
      <c r="L28" s="121"/>
      <c r="M28" s="121"/>
      <c r="N28" s="81"/>
      <c r="O28" s="192"/>
      <c r="P28" s="197"/>
      <c r="Q28" s="121"/>
      <c r="R28" s="81"/>
      <c r="S28" s="82"/>
      <c r="V28" s="488">
        <v>2</v>
      </c>
      <c r="W28" s="298" t="s">
        <v>113</v>
      </c>
      <c r="X28" s="202"/>
      <c r="Y28" s="204"/>
      <c r="Z28" s="204"/>
      <c r="AA28" s="304"/>
      <c r="AB28" s="341"/>
      <c r="AC28" s="387"/>
      <c r="AD28" s="387"/>
      <c r="AE28" s="232"/>
    </row>
    <row r="29" spans="1:31" ht="15.75" hidden="1" thickBot="1" x14ac:dyDescent="0.3">
      <c r="A29" s="192"/>
      <c r="B29" s="121"/>
      <c r="C29" s="81"/>
      <c r="D29" s="197"/>
      <c r="E29" s="121"/>
      <c r="F29" s="81"/>
      <c r="G29" s="82"/>
      <c r="K29" s="192"/>
      <c r="L29" s="121"/>
      <c r="M29" s="121"/>
      <c r="N29" s="81"/>
      <c r="O29" s="192"/>
      <c r="P29" s="197"/>
      <c r="Q29" s="121"/>
      <c r="R29" s="81"/>
      <c r="S29" s="82"/>
      <c r="V29" s="489"/>
      <c r="W29" s="490"/>
      <c r="X29" s="206"/>
      <c r="Y29" s="277"/>
      <c r="Z29" s="277"/>
      <c r="AA29" s="274"/>
      <c r="AB29" s="339"/>
      <c r="AC29" s="388"/>
      <c r="AD29" s="388"/>
      <c r="AE29" s="232"/>
    </row>
    <row r="30" spans="1:31" ht="15.75" hidden="1" thickBot="1" x14ac:dyDescent="0.3">
      <c r="A30" s="192"/>
      <c r="B30" s="121"/>
      <c r="C30" s="81"/>
      <c r="D30" s="197"/>
      <c r="E30" s="121"/>
      <c r="F30" s="81"/>
      <c r="G30" s="82"/>
      <c r="K30" s="192"/>
      <c r="L30" s="121"/>
      <c r="M30" s="121"/>
      <c r="N30" s="81"/>
      <c r="O30" s="192"/>
      <c r="P30" s="197"/>
      <c r="Q30" s="121"/>
      <c r="R30" s="81"/>
      <c r="S30" s="82"/>
      <c r="V30" s="481"/>
      <c r="W30" s="491"/>
      <c r="X30" s="512"/>
      <c r="Y30" s="357"/>
      <c r="Z30" s="357"/>
      <c r="AA30" s="120"/>
      <c r="AB30" s="399"/>
      <c r="AC30" s="424"/>
      <c r="AD30" s="424"/>
      <c r="AE30" s="232"/>
    </row>
    <row r="31" spans="1:31" ht="15.75" hidden="1" thickBot="1" x14ac:dyDescent="0.3">
      <c r="A31" s="102">
        <v>2</v>
      </c>
      <c r="B31" s="76" t="s">
        <v>37</v>
      </c>
      <c r="C31" s="18" t="s">
        <v>36</v>
      </c>
      <c r="D31" s="99" t="s">
        <v>33</v>
      </c>
      <c r="E31" s="98" t="s">
        <v>11</v>
      </c>
      <c r="F31" s="77" t="s">
        <v>45</v>
      </c>
      <c r="G31" s="231">
        <v>7988.32</v>
      </c>
      <c r="K31" s="103"/>
      <c r="L31" s="136"/>
      <c r="M31" s="136"/>
      <c r="N31" s="6"/>
      <c r="O31" s="5"/>
      <c r="P31" s="139"/>
      <c r="Q31" s="88"/>
      <c r="R31" s="140"/>
      <c r="S31" s="141"/>
      <c r="V31" s="482"/>
      <c r="W31" s="475"/>
      <c r="X31" s="513"/>
      <c r="Y31" s="358"/>
      <c r="Z31" s="358"/>
      <c r="AA31" s="358"/>
      <c r="AB31" s="336"/>
      <c r="AC31" s="424"/>
      <c r="AD31" s="424"/>
      <c r="AE31" s="232"/>
    </row>
    <row r="32" spans="1:31" ht="15.75" customHeight="1" thickBot="1" x14ac:dyDescent="0.3">
      <c r="A32" s="514" t="s">
        <v>19</v>
      </c>
      <c r="B32" s="515"/>
      <c r="C32" s="515"/>
      <c r="D32" s="515"/>
      <c r="E32" s="515"/>
      <c r="F32" s="516"/>
      <c r="G32" s="15">
        <f>SUM(G31:G31)</f>
        <v>7988.32</v>
      </c>
      <c r="K32" s="517" t="s">
        <v>19</v>
      </c>
      <c r="L32" s="518"/>
      <c r="M32" s="518"/>
      <c r="N32" s="518"/>
      <c r="O32" s="518"/>
      <c r="P32" s="518"/>
      <c r="Q32" s="518"/>
      <c r="R32" s="519"/>
      <c r="S32" s="91">
        <f>SUM(S31:S31)</f>
        <v>0</v>
      </c>
      <c r="V32" s="472" t="s">
        <v>19</v>
      </c>
      <c r="W32" s="473"/>
      <c r="X32" s="473"/>
      <c r="Y32" s="473"/>
      <c r="Z32" s="473"/>
      <c r="AA32" s="473"/>
      <c r="AB32" s="473"/>
      <c r="AC32" s="15">
        <f xml:space="preserve"> SUM(AC13:AC30)</f>
        <v>129260.19</v>
      </c>
      <c r="AD32" s="15">
        <f xml:space="preserve"> SUM(AD13:AD30)</f>
        <v>129260.19</v>
      </c>
      <c r="AE32" s="15">
        <f t="shared" ref="AE32" si="0" xml:space="preserve"> SUM(AE12:AE30)</f>
        <v>0</v>
      </c>
    </row>
    <row r="33" spans="1:35" ht="15" hidden="1" customHeight="1" thickBot="1" x14ac:dyDescent="0.3">
      <c r="A33" s="10"/>
      <c r="B33" s="111"/>
      <c r="C33" s="48"/>
      <c r="D33" s="33"/>
      <c r="E33" s="6"/>
      <c r="F33" s="41"/>
      <c r="G33" s="85"/>
      <c r="K33" s="5"/>
      <c r="L33" s="131"/>
      <c r="M33" s="323"/>
      <c r="N33" s="137"/>
      <c r="O33" s="137"/>
      <c r="P33" s="19"/>
      <c r="Q33" s="18"/>
      <c r="R33" s="133"/>
      <c r="S33" s="213"/>
      <c r="V33" s="520"/>
      <c r="W33" s="522"/>
      <c r="X33" s="524"/>
      <c r="Y33" s="359"/>
      <c r="Z33" s="526"/>
      <c r="AA33" s="290"/>
      <c r="AB33" s="404"/>
      <c r="AC33" s="427"/>
      <c r="AD33" s="427"/>
      <c r="AE33" s="243"/>
      <c r="AH33" s="218"/>
    </row>
    <row r="34" spans="1:35" ht="15" hidden="1" customHeight="1" thickBot="1" x14ac:dyDescent="0.3">
      <c r="A34" s="10"/>
      <c r="B34" s="111"/>
      <c r="C34" s="48"/>
      <c r="D34" s="33"/>
      <c r="E34" s="6"/>
      <c r="F34" s="41"/>
      <c r="G34" s="85"/>
      <c r="K34" s="5"/>
      <c r="L34" s="131"/>
      <c r="M34" s="323"/>
      <c r="N34" s="137"/>
      <c r="O34" s="137"/>
      <c r="P34" s="19"/>
      <c r="Q34" s="18"/>
      <c r="R34" s="133"/>
      <c r="S34" s="213"/>
      <c r="V34" s="521"/>
      <c r="W34" s="523"/>
      <c r="X34" s="525"/>
      <c r="Y34" s="360"/>
      <c r="Z34" s="527"/>
      <c r="AA34" s="242"/>
      <c r="AB34" s="405"/>
      <c r="AC34" s="428"/>
      <c r="AD34" s="428"/>
      <c r="AE34" s="243"/>
    </row>
    <row r="35" spans="1:35" ht="15" hidden="1" customHeight="1" thickBot="1" x14ac:dyDescent="0.3">
      <c r="A35" s="10"/>
      <c r="B35" s="111"/>
      <c r="C35" s="48"/>
      <c r="D35" s="33"/>
      <c r="E35" s="6"/>
      <c r="F35" s="41"/>
      <c r="G35" s="85"/>
      <c r="K35" s="5"/>
      <c r="L35" s="131"/>
      <c r="M35" s="323"/>
      <c r="N35" s="137"/>
      <c r="O35" s="137"/>
      <c r="P35" s="19"/>
      <c r="Q35" s="18"/>
      <c r="R35" s="133"/>
      <c r="S35" s="213"/>
      <c r="V35" s="379"/>
      <c r="W35" s="356"/>
      <c r="X35" s="357"/>
      <c r="Y35" s="357"/>
      <c r="Z35" s="357"/>
      <c r="AA35" s="357"/>
      <c r="AB35" s="400"/>
      <c r="AC35" s="425"/>
      <c r="AD35" s="425"/>
      <c r="AE35" s="232"/>
    </row>
    <row r="36" spans="1:35" ht="17.25" hidden="1" customHeight="1" x14ac:dyDescent="0.25">
      <c r="A36" s="10"/>
      <c r="B36" s="111" t="s">
        <v>49</v>
      </c>
      <c r="C36" s="48"/>
      <c r="D36" s="33"/>
      <c r="E36" s="318" t="s">
        <v>9</v>
      </c>
      <c r="F36" s="41" t="s">
        <v>50</v>
      </c>
      <c r="G36" s="85">
        <v>21785.200000000001</v>
      </c>
      <c r="K36" s="505">
        <v>2</v>
      </c>
      <c r="L36" s="131" t="s">
        <v>65</v>
      </c>
      <c r="M36" s="323"/>
      <c r="N36" s="137"/>
      <c r="O36" s="164"/>
      <c r="P36" s="37"/>
      <c r="Q36" s="283"/>
      <c r="R36" s="40"/>
      <c r="S36" s="231"/>
      <c r="V36" s="253"/>
      <c r="W36" s="364"/>
      <c r="X36" s="361"/>
      <c r="Y36" s="361"/>
      <c r="Z36" s="361"/>
      <c r="AA36" s="358"/>
      <c r="AB36" s="399"/>
      <c r="AC36" s="424"/>
      <c r="AD36" s="424"/>
      <c r="AE36" s="118"/>
    </row>
    <row r="37" spans="1:35" ht="17.25" customHeight="1" x14ac:dyDescent="0.25">
      <c r="A37" s="10"/>
      <c r="B37" s="111"/>
      <c r="C37" s="48"/>
      <c r="D37" s="33"/>
      <c r="E37" s="318"/>
      <c r="F37" s="41"/>
      <c r="G37" s="85"/>
      <c r="K37" s="506"/>
      <c r="L37" s="220"/>
      <c r="M37" s="138"/>
      <c r="N37" s="117"/>
      <c r="O37" s="134"/>
      <c r="P37" s="33"/>
      <c r="Q37" s="6"/>
      <c r="R37" s="87"/>
      <c r="S37" s="141"/>
      <c r="V37" s="253">
        <v>1</v>
      </c>
      <c r="W37" s="508" t="s">
        <v>65</v>
      </c>
      <c r="X37" s="204" t="s">
        <v>142</v>
      </c>
      <c r="Y37" s="204" t="s">
        <v>69</v>
      </c>
      <c r="Z37" s="24" t="s">
        <v>144</v>
      </c>
      <c r="AA37" s="274" t="s">
        <v>11</v>
      </c>
      <c r="AB37" s="78" t="s">
        <v>169</v>
      </c>
      <c r="AC37" s="252">
        <v>13940.63</v>
      </c>
      <c r="AD37" s="252">
        <v>13940.63</v>
      </c>
      <c r="AE37" s="231"/>
    </row>
    <row r="38" spans="1:35" ht="17.25" customHeight="1" thickBot="1" x14ac:dyDescent="0.3">
      <c r="A38" s="10"/>
      <c r="B38" s="111"/>
      <c r="C38" s="48"/>
      <c r="D38" s="33"/>
      <c r="E38" s="318"/>
      <c r="F38" s="41"/>
      <c r="G38" s="85"/>
      <c r="K38" s="506"/>
      <c r="L38" s="220"/>
      <c r="M38" s="138"/>
      <c r="N38" s="117"/>
      <c r="O38" s="134"/>
      <c r="P38" s="33"/>
      <c r="Q38" s="6"/>
      <c r="R38" s="87"/>
      <c r="S38" s="141"/>
      <c r="V38" s="253"/>
      <c r="W38" s="509"/>
      <c r="X38" s="277" t="s">
        <v>143</v>
      </c>
      <c r="Y38" s="277"/>
      <c r="Z38" s="10"/>
      <c r="AA38" s="327" t="s">
        <v>11</v>
      </c>
      <c r="AB38" s="105" t="s">
        <v>170</v>
      </c>
      <c r="AC38" s="188">
        <v>34642.870000000003</v>
      </c>
      <c r="AD38" s="188">
        <v>34642.870000000003</v>
      </c>
      <c r="AE38" s="233"/>
    </row>
    <row r="39" spans="1:35" ht="17.25" customHeight="1" thickBot="1" x14ac:dyDescent="0.3">
      <c r="A39" s="10"/>
      <c r="B39" s="111"/>
      <c r="C39" s="48"/>
      <c r="D39" s="33"/>
      <c r="E39" s="318"/>
      <c r="F39" s="41"/>
      <c r="G39" s="85"/>
      <c r="K39" s="506"/>
      <c r="L39" s="220"/>
      <c r="M39" s="138"/>
      <c r="N39" s="117"/>
      <c r="O39" s="134"/>
      <c r="P39" s="33"/>
      <c r="Q39" s="6"/>
      <c r="R39" s="87"/>
      <c r="S39" s="141"/>
      <c r="V39" s="510">
        <v>2</v>
      </c>
      <c r="W39" s="508" t="s">
        <v>65</v>
      </c>
      <c r="X39" s="204" t="s">
        <v>142</v>
      </c>
      <c r="Y39" s="204" t="s">
        <v>92</v>
      </c>
      <c r="Z39" s="24" t="s">
        <v>146</v>
      </c>
      <c r="AA39" s="327" t="s">
        <v>11</v>
      </c>
      <c r="AB39" s="105" t="s">
        <v>171</v>
      </c>
      <c r="AC39" s="188">
        <v>34046.19</v>
      </c>
      <c r="AD39" s="188">
        <v>34046.19</v>
      </c>
      <c r="AE39" s="141"/>
    </row>
    <row r="40" spans="1:35" ht="17.25" customHeight="1" thickBot="1" x14ac:dyDescent="0.3">
      <c r="A40" s="10"/>
      <c r="B40" s="111"/>
      <c r="C40" s="48"/>
      <c r="D40" s="33"/>
      <c r="E40" s="318"/>
      <c r="F40" s="41"/>
      <c r="G40" s="85"/>
      <c r="K40" s="506"/>
      <c r="L40" s="220"/>
      <c r="M40" s="138"/>
      <c r="N40" s="117"/>
      <c r="O40" s="134"/>
      <c r="P40" s="33"/>
      <c r="Q40" s="6"/>
      <c r="R40" s="87"/>
      <c r="S40" s="141"/>
      <c r="V40" s="481"/>
      <c r="W40" s="511"/>
      <c r="X40" s="277" t="s">
        <v>145</v>
      </c>
      <c r="Y40" s="277"/>
      <c r="Z40" s="10"/>
      <c r="AA40" s="304"/>
      <c r="AB40" s="341"/>
      <c r="AC40" s="387"/>
      <c r="AD40" s="387"/>
      <c r="AE40" s="232"/>
    </row>
    <row r="41" spans="1:35" ht="17.25" hidden="1" customHeight="1" x14ac:dyDescent="0.25">
      <c r="A41" s="10"/>
      <c r="B41" s="111"/>
      <c r="C41" s="117"/>
      <c r="D41" s="33"/>
      <c r="E41" s="306"/>
      <c r="F41" s="41"/>
      <c r="G41" s="85"/>
      <c r="K41" s="506"/>
      <c r="L41" s="220"/>
      <c r="M41" s="196"/>
      <c r="N41" s="117"/>
      <c r="O41" s="134"/>
      <c r="P41" s="33"/>
      <c r="Q41" s="6"/>
      <c r="R41" s="41"/>
      <c r="S41" s="194"/>
      <c r="V41" s="350">
        <v>3</v>
      </c>
      <c r="W41" s="508" t="s">
        <v>65</v>
      </c>
      <c r="X41" s="24"/>
      <c r="Y41" s="204"/>
      <c r="Z41" s="24"/>
      <c r="AA41" s="110"/>
      <c r="AB41" s="339"/>
      <c r="AC41" s="388"/>
      <c r="AD41" s="388"/>
      <c r="AE41" s="232"/>
    </row>
    <row r="42" spans="1:35" ht="17.25" hidden="1" customHeight="1" thickBot="1" x14ac:dyDescent="0.3">
      <c r="A42" s="10"/>
      <c r="B42" s="111"/>
      <c r="C42" s="117"/>
      <c r="D42" s="33"/>
      <c r="E42" s="306"/>
      <c r="F42" s="41"/>
      <c r="G42" s="85"/>
      <c r="K42" s="506"/>
      <c r="L42" s="220"/>
      <c r="M42" s="196"/>
      <c r="N42" s="117"/>
      <c r="O42" s="134"/>
      <c r="P42" s="33"/>
      <c r="Q42" s="6"/>
      <c r="R42" s="41"/>
      <c r="S42" s="194"/>
      <c r="V42" s="351"/>
      <c r="W42" s="511"/>
      <c r="X42" s="10"/>
      <c r="Y42" s="193"/>
      <c r="Z42" s="203"/>
      <c r="AA42" s="110"/>
      <c r="AB42" s="339"/>
      <c r="AC42" s="388"/>
      <c r="AD42" s="388"/>
      <c r="AE42" s="232"/>
    </row>
    <row r="43" spans="1:35" ht="17.25" hidden="1" customHeight="1" x14ac:dyDescent="0.25">
      <c r="A43" s="10"/>
      <c r="B43" s="111"/>
      <c r="C43" s="117"/>
      <c r="D43" s="33"/>
      <c r="E43" s="306"/>
      <c r="F43" s="41"/>
      <c r="G43" s="85"/>
      <c r="K43" s="506"/>
      <c r="L43" s="220"/>
      <c r="M43" s="196"/>
      <c r="N43" s="117"/>
      <c r="O43" s="134"/>
      <c r="P43" s="33"/>
      <c r="Q43" s="6"/>
      <c r="R43" s="41"/>
      <c r="S43" s="194"/>
      <c r="V43" s="351"/>
      <c r="W43" s="511"/>
      <c r="X43" s="206"/>
      <c r="Y43" s="277"/>
      <c r="Z43" s="235"/>
      <c r="AA43" s="110"/>
      <c r="AB43" s="339"/>
      <c r="AC43" s="388"/>
      <c r="AD43" s="388"/>
      <c r="AE43" s="232"/>
    </row>
    <row r="44" spans="1:35" ht="17.25" hidden="1" customHeight="1" x14ac:dyDescent="0.25">
      <c r="A44" s="10"/>
      <c r="B44" s="111"/>
      <c r="C44" s="117"/>
      <c r="D44" s="33"/>
      <c r="E44" s="306"/>
      <c r="F44" s="41"/>
      <c r="G44" s="85"/>
      <c r="K44" s="506"/>
      <c r="L44" s="220"/>
      <c r="M44" s="196"/>
      <c r="N44" s="117"/>
      <c r="O44" s="134"/>
      <c r="P44" s="33"/>
      <c r="Q44" s="6"/>
      <c r="R44" s="41"/>
      <c r="S44" s="194"/>
      <c r="V44" s="351"/>
      <c r="W44" s="511"/>
      <c r="X44" s="206"/>
      <c r="Y44" s="277"/>
      <c r="Z44" s="235"/>
      <c r="AA44" s="110"/>
      <c r="AB44" s="339"/>
      <c r="AC44" s="388"/>
      <c r="AD44" s="388"/>
      <c r="AE44" s="232"/>
      <c r="AI44" s="69"/>
    </row>
    <row r="45" spans="1:35" ht="17.25" hidden="1" customHeight="1" x14ac:dyDescent="0.25">
      <c r="A45" s="10"/>
      <c r="B45" s="111"/>
      <c r="C45" s="117"/>
      <c r="D45" s="33"/>
      <c r="E45" s="306"/>
      <c r="F45" s="41"/>
      <c r="G45" s="85"/>
      <c r="K45" s="506"/>
      <c r="L45" s="220"/>
      <c r="M45" s="196"/>
      <c r="N45" s="117"/>
      <c r="O45" s="134"/>
      <c r="P45" s="33"/>
      <c r="Q45" s="6"/>
      <c r="R45" s="41"/>
      <c r="S45" s="194"/>
      <c r="V45" s="351"/>
      <c r="W45" s="511"/>
      <c r="X45" s="206"/>
      <c r="Y45" s="277"/>
      <c r="Z45" s="235"/>
      <c r="AA45" s="110"/>
      <c r="AB45" s="339"/>
      <c r="AC45" s="388"/>
      <c r="AD45" s="388"/>
      <c r="AE45" s="232"/>
    </row>
    <row r="46" spans="1:35" ht="17.25" hidden="1" customHeight="1" thickBot="1" x14ac:dyDescent="0.3">
      <c r="A46" s="10"/>
      <c r="B46" s="111"/>
      <c r="C46" s="117"/>
      <c r="D46" s="33"/>
      <c r="E46" s="306"/>
      <c r="F46" s="41"/>
      <c r="G46" s="85"/>
      <c r="K46" s="506"/>
      <c r="L46" s="220"/>
      <c r="M46" s="196"/>
      <c r="N46" s="117"/>
      <c r="O46" s="134"/>
      <c r="P46" s="33"/>
      <c r="Q46" s="6"/>
      <c r="R46" s="41"/>
      <c r="S46" s="194"/>
      <c r="V46" s="352"/>
      <c r="W46" s="511"/>
      <c r="X46" s="193"/>
      <c r="Y46" s="193"/>
      <c r="Z46" s="237"/>
      <c r="AA46" s="110"/>
      <c r="AB46" s="339"/>
      <c r="AC46" s="388"/>
      <c r="AD46" s="388"/>
      <c r="AE46" s="232"/>
    </row>
    <row r="47" spans="1:35" ht="17.25" hidden="1" customHeight="1" x14ac:dyDescent="0.25">
      <c r="A47" s="10"/>
      <c r="B47" s="111"/>
      <c r="C47" s="117"/>
      <c r="D47" s="33"/>
      <c r="E47" s="306"/>
      <c r="F47" s="41"/>
      <c r="G47" s="85"/>
      <c r="K47" s="506"/>
      <c r="L47" s="220"/>
      <c r="M47" s="196"/>
      <c r="N47" s="117"/>
      <c r="O47" s="134"/>
      <c r="P47" s="33"/>
      <c r="Q47" s="6"/>
      <c r="R47" s="41"/>
      <c r="S47" s="194"/>
      <c r="V47" s="351"/>
      <c r="W47" s="354"/>
      <c r="X47" s="219"/>
      <c r="Y47" s="277"/>
      <c r="Z47" s="235"/>
      <c r="AA47" s="355"/>
      <c r="AB47" s="216"/>
      <c r="AC47" s="390"/>
      <c r="AD47" s="461"/>
      <c r="AE47" s="381"/>
    </row>
    <row r="48" spans="1:35" ht="17.25" hidden="1" customHeight="1" x14ac:dyDescent="0.25">
      <c r="A48" s="10"/>
      <c r="B48" s="111"/>
      <c r="C48" s="117"/>
      <c r="D48" s="33"/>
      <c r="E48" s="306"/>
      <c r="F48" s="41"/>
      <c r="G48" s="85"/>
      <c r="K48" s="506"/>
      <c r="L48" s="220"/>
      <c r="M48" s="196"/>
      <c r="N48" s="117"/>
      <c r="O48" s="134"/>
      <c r="P48" s="33"/>
      <c r="Q48" s="6"/>
      <c r="R48" s="41"/>
      <c r="S48" s="194"/>
      <c r="V48" s="351"/>
      <c r="W48" s="354"/>
      <c r="X48" s="219"/>
      <c r="Y48" s="277"/>
      <c r="Z48" s="235"/>
      <c r="AA48" s="355"/>
      <c r="AB48" s="216"/>
      <c r="AC48" s="390"/>
      <c r="AD48" s="461"/>
      <c r="AE48" s="381"/>
    </row>
    <row r="49" spans="1:35" ht="17.25" hidden="1" customHeight="1" thickBot="1" x14ac:dyDescent="0.3">
      <c r="A49" s="10"/>
      <c r="B49" s="111"/>
      <c r="C49" s="117"/>
      <c r="D49" s="33"/>
      <c r="E49" s="306"/>
      <c r="F49" s="41"/>
      <c r="G49" s="85"/>
      <c r="K49" s="506"/>
      <c r="L49" s="220"/>
      <c r="M49" s="196"/>
      <c r="N49" s="117"/>
      <c r="O49" s="134"/>
      <c r="P49" s="33"/>
      <c r="Q49" s="6"/>
      <c r="R49" s="41"/>
      <c r="S49" s="194"/>
      <c r="V49" s="351"/>
      <c r="W49" s="354"/>
      <c r="X49" s="219"/>
      <c r="Y49" s="277"/>
      <c r="Z49" s="235"/>
      <c r="AA49" s="355"/>
      <c r="AB49" s="216"/>
      <c r="AC49" s="390"/>
      <c r="AD49" s="461"/>
      <c r="AE49" s="381"/>
    </row>
    <row r="50" spans="1:35" ht="15.75" hidden="1" customHeight="1" x14ac:dyDescent="0.25">
      <c r="A50" s="10"/>
      <c r="B50" s="111"/>
      <c r="C50" s="117"/>
      <c r="D50" s="33"/>
      <c r="E50" s="306"/>
      <c r="F50" s="41"/>
      <c r="G50" s="85"/>
      <c r="K50" s="506"/>
      <c r="L50" s="111"/>
      <c r="M50" s="196"/>
      <c r="N50" s="117"/>
      <c r="O50" s="134"/>
      <c r="P50" s="33"/>
      <c r="Q50" s="306"/>
      <c r="R50" s="41"/>
      <c r="S50" s="194"/>
      <c r="V50" s="348">
        <v>4</v>
      </c>
      <c r="W50" s="348" t="s">
        <v>65</v>
      </c>
      <c r="X50" s="204"/>
      <c r="Y50" s="204"/>
      <c r="Z50" s="24"/>
      <c r="AA50" s="304"/>
      <c r="AB50" s="341"/>
      <c r="AC50" s="387"/>
      <c r="AD50" s="387"/>
      <c r="AE50" s="232"/>
    </row>
    <row r="51" spans="1:35" ht="15.75" hidden="1" customHeight="1" thickBot="1" x14ac:dyDescent="0.3">
      <c r="A51" s="10"/>
      <c r="B51" s="111"/>
      <c r="C51" s="117"/>
      <c r="D51" s="33"/>
      <c r="E51" s="306"/>
      <c r="F51" s="41"/>
      <c r="G51" s="85"/>
      <c r="K51" s="506"/>
      <c r="L51" s="111"/>
      <c r="M51" s="196"/>
      <c r="N51" s="117"/>
      <c r="O51" s="134"/>
      <c r="P51" s="33"/>
      <c r="Q51" s="306"/>
      <c r="R51" s="41"/>
      <c r="S51" s="194"/>
      <c r="V51" s="346"/>
      <c r="W51" s="346"/>
      <c r="X51" s="193"/>
      <c r="Y51" s="277"/>
      <c r="Z51" s="5"/>
      <c r="AA51" s="276"/>
      <c r="AB51" s="340"/>
      <c r="AC51" s="426"/>
      <c r="AD51" s="426"/>
      <c r="AE51" s="232"/>
    </row>
    <row r="52" spans="1:35" ht="15.75" hidden="1" customHeight="1" x14ac:dyDescent="0.25">
      <c r="A52" s="10"/>
      <c r="B52" s="111"/>
      <c r="C52" s="117"/>
      <c r="D52" s="33"/>
      <c r="E52" s="306"/>
      <c r="F52" s="41"/>
      <c r="G52" s="85"/>
      <c r="K52" s="506"/>
      <c r="L52" s="111"/>
      <c r="M52" s="196"/>
      <c r="N52" s="117"/>
      <c r="O52" s="134"/>
      <c r="P52" s="33"/>
      <c r="Q52" s="306"/>
      <c r="R52" s="41"/>
      <c r="S52" s="194"/>
      <c r="V52" s="346"/>
      <c r="W52" s="346"/>
      <c r="X52" s="277"/>
      <c r="Y52" s="277"/>
      <c r="Z52" s="206"/>
      <c r="AA52" s="221"/>
      <c r="AB52" s="299"/>
      <c r="AC52" s="388"/>
      <c r="AD52" s="388"/>
      <c r="AE52" s="232"/>
    </row>
    <row r="53" spans="1:35" ht="15.75" hidden="1" customHeight="1" thickBot="1" x14ac:dyDescent="0.3">
      <c r="A53" s="10"/>
      <c r="B53" s="111"/>
      <c r="C53" s="117"/>
      <c r="D53" s="33"/>
      <c r="E53" s="306"/>
      <c r="F53" s="41"/>
      <c r="G53" s="85"/>
      <c r="K53" s="506"/>
      <c r="L53" s="111"/>
      <c r="M53" s="196"/>
      <c r="N53" s="117"/>
      <c r="O53" s="134"/>
      <c r="P53" s="33"/>
      <c r="Q53" s="306"/>
      <c r="R53" s="41"/>
      <c r="S53" s="194"/>
      <c r="V53" s="346"/>
      <c r="W53" s="346"/>
      <c r="X53" s="219"/>
      <c r="Y53" s="277"/>
      <c r="Z53" s="206"/>
      <c r="AA53" s="223"/>
      <c r="AB53" s="337"/>
      <c r="AC53" s="426"/>
      <c r="AD53" s="426"/>
      <c r="AE53" s="232"/>
    </row>
    <row r="54" spans="1:35" ht="15.75" hidden="1" customHeight="1" x14ac:dyDescent="0.25">
      <c r="A54" s="10"/>
      <c r="B54" s="111"/>
      <c r="C54" s="117"/>
      <c r="D54" s="33"/>
      <c r="E54" s="306"/>
      <c r="F54" s="41"/>
      <c r="G54" s="85"/>
      <c r="K54" s="506"/>
      <c r="L54" s="111"/>
      <c r="M54" s="196"/>
      <c r="N54" s="117"/>
      <c r="O54" s="134"/>
      <c r="P54" s="33"/>
      <c r="Q54" s="306"/>
      <c r="R54" s="41"/>
      <c r="S54" s="194"/>
      <c r="V54" s="346"/>
      <c r="W54" s="346"/>
      <c r="X54" s="219"/>
      <c r="Y54" s="277"/>
      <c r="Z54" s="206"/>
      <c r="AA54" s="221"/>
      <c r="AB54" s="299"/>
      <c r="AC54" s="388"/>
      <c r="AD54" s="388"/>
      <c r="AE54" s="232"/>
    </row>
    <row r="55" spans="1:35" ht="15.75" hidden="1" customHeight="1" thickBot="1" x14ac:dyDescent="0.3">
      <c r="A55" s="10"/>
      <c r="B55" s="111"/>
      <c r="C55" s="117"/>
      <c r="D55" s="33"/>
      <c r="E55" s="306"/>
      <c r="F55" s="41"/>
      <c r="G55" s="85"/>
      <c r="K55" s="506"/>
      <c r="L55" s="111"/>
      <c r="M55" s="196"/>
      <c r="N55" s="117"/>
      <c r="O55" s="134"/>
      <c r="P55" s="33"/>
      <c r="Q55" s="306"/>
      <c r="R55" s="41"/>
      <c r="S55" s="194"/>
      <c r="V55" s="349"/>
      <c r="W55" s="349"/>
      <c r="X55" s="238"/>
      <c r="Y55" s="193"/>
      <c r="Z55" s="203"/>
      <c r="AA55" s="223"/>
      <c r="AB55" s="337"/>
      <c r="AC55" s="426"/>
      <c r="AD55" s="426"/>
      <c r="AE55" s="232"/>
    </row>
    <row r="56" spans="1:35" ht="15.75" hidden="1" customHeight="1" thickBot="1" x14ac:dyDescent="0.3">
      <c r="A56" s="10"/>
      <c r="B56" s="111"/>
      <c r="C56" s="117"/>
      <c r="D56" s="33"/>
      <c r="E56" s="306"/>
      <c r="F56" s="41"/>
      <c r="G56" s="85"/>
      <c r="K56" s="506"/>
      <c r="L56" s="111"/>
      <c r="M56" s="196"/>
      <c r="N56" s="117"/>
      <c r="O56" s="134"/>
      <c r="P56" s="33"/>
      <c r="Q56" s="306"/>
      <c r="R56" s="41"/>
      <c r="S56" s="194"/>
      <c r="V56" s="346"/>
      <c r="W56" s="346"/>
      <c r="X56" s="238"/>
      <c r="Y56" s="193"/>
      <c r="Z56" s="248"/>
      <c r="AA56" s="70"/>
      <c r="AB56" s="210"/>
      <c r="AC56" s="208"/>
      <c r="AD56" s="208"/>
      <c r="AE56" s="232"/>
    </row>
    <row r="57" spans="1:35" ht="15.75" hidden="1" customHeight="1" x14ac:dyDescent="0.25">
      <c r="A57" s="10"/>
      <c r="B57" s="111"/>
      <c r="C57" s="117"/>
      <c r="D57" s="33"/>
      <c r="E57" s="306"/>
      <c r="F57" s="41"/>
      <c r="G57" s="85"/>
      <c r="K57" s="506"/>
      <c r="L57" s="111"/>
      <c r="M57" s="196"/>
      <c r="N57" s="117"/>
      <c r="O57" s="134"/>
      <c r="P57" s="33"/>
      <c r="Q57" s="306"/>
      <c r="R57" s="41"/>
      <c r="S57" s="194"/>
      <c r="V57" s="346"/>
      <c r="W57" s="346"/>
      <c r="X57" s="275"/>
      <c r="Y57" s="353"/>
      <c r="Z57" s="369"/>
      <c r="AA57" s="110"/>
      <c r="AB57" s="299"/>
      <c r="AC57" s="388"/>
      <c r="AD57" s="388"/>
      <c r="AE57" s="232"/>
    </row>
    <row r="58" spans="1:35" ht="15.75" hidden="1" customHeight="1" thickBot="1" x14ac:dyDescent="0.3">
      <c r="A58" s="10"/>
      <c r="B58" s="111"/>
      <c r="C58" s="117"/>
      <c r="D58" s="33"/>
      <c r="E58" s="306"/>
      <c r="F58" s="41"/>
      <c r="G58" s="85"/>
      <c r="K58" s="506"/>
      <c r="L58" s="111"/>
      <c r="M58" s="196"/>
      <c r="N58" s="117"/>
      <c r="O58" s="134"/>
      <c r="P58" s="33"/>
      <c r="Q58" s="306"/>
      <c r="R58" s="41"/>
      <c r="S58" s="194"/>
      <c r="V58" s="346"/>
      <c r="W58" s="346"/>
      <c r="X58" s="353"/>
      <c r="Y58" s="353"/>
      <c r="Z58" s="369"/>
      <c r="AA58" s="120"/>
      <c r="AB58" s="338"/>
      <c r="AC58" s="424"/>
      <c r="AD58" s="424"/>
      <c r="AE58" s="232"/>
    </row>
    <row r="59" spans="1:35" ht="15.75" hidden="1" customHeight="1" x14ac:dyDescent="0.25">
      <c r="A59" s="10"/>
      <c r="B59" s="111"/>
      <c r="C59" s="117"/>
      <c r="D59" s="33"/>
      <c r="E59" s="306"/>
      <c r="F59" s="41"/>
      <c r="G59" s="85"/>
      <c r="K59" s="506"/>
      <c r="L59" s="111"/>
      <c r="M59" s="196"/>
      <c r="N59" s="117"/>
      <c r="O59" s="134"/>
      <c r="P59" s="33"/>
      <c r="Q59" s="306"/>
      <c r="R59" s="41"/>
      <c r="S59" s="194"/>
      <c r="V59" s="251">
        <v>5</v>
      </c>
      <c r="W59" s="348" t="s">
        <v>65</v>
      </c>
      <c r="X59" s="204"/>
      <c r="Y59" s="204"/>
      <c r="Z59" s="24"/>
      <c r="AA59" s="256"/>
      <c r="AB59" s="333"/>
      <c r="AC59" s="387"/>
      <c r="AD59" s="387"/>
      <c r="AE59" s="232"/>
      <c r="AI59" s="69"/>
    </row>
    <row r="60" spans="1:35" ht="15.75" hidden="1" customHeight="1" thickBot="1" x14ac:dyDescent="0.3">
      <c r="A60" s="10"/>
      <c r="B60" s="111"/>
      <c r="C60" s="117"/>
      <c r="D60" s="33"/>
      <c r="E60" s="306"/>
      <c r="F60" s="41"/>
      <c r="G60" s="85"/>
      <c r="K60" s="506"/>
      <c r="L60" s="111"/>
      <c r="M60" s="196"/>
      <c r="N60" s="117"/>
      <c r="O60" s="134"/>
      <c r="P60" s="33"/>
      <c r="Q60" s="306"/>
      <c r="R60" s="41"/>
      <c r="S60" s="194"/>
      <c r="V60" s="353"/>
      <c r="W60" s="346"/>
      <c r="X60" s="203"/>
      <c r="Y60" s="277"/>
      <c r="Z60" s="10"/>
      <c r="AA60" s="276"/>
      <c r="AB60" s="340"/>
      <c r="AC60" s="426"/>
      <c r="AD60" s="426"/>
      <c r="AE60" s="232"/>
    </row>
    <row r="61" spans="1:35" ht="15.75" hidden="1" customHeight="1" x14ac:dyDescent="0.25">
      <c r="A61" s="10"/>
      <c r="B61" s="111"/>
      <c r="C61" s="117"/>
      <c r="D61" s="33"/>
      <c r="E61" s="306"/>
      <c r="F61" s="41"/>
      <c r="G61" s="85"/>
      <c r="K61" s="506"/>
      <c r="L61" s="111"/>
      <c r="M61" s="196"/>
      <c r="N61" s="117"/>
      <c r="O61" s="134"/>
      <c r="P61" s="33"/>
      <c r="Q61" s="306"/>
      <c r="R61" s="41"/>
      <c r="S61" s="194"/>
      <c r="V61" s="353"/>
      <c r="W61" s="346"/>
      <c r="X61" s="277"/>
      <c r="Y61" s="277"/>
      <c r="Z61" s="206"/>
      <c r="AA61" s="288"/>
      <c r="AB61" s="400"/>
      <c r="AC61" s="425"/>
      <c r="AD61" s="425"/>
      <c r="AE61" s="232"/>
    </row>
    <row r="62" spans="1:35" ht="15.75" hidden="1" customHeight="1" x14ac:dyDescent="0.25">
      <c r="A62" s="10"/>
      <c r="B62" s="111"/>
      <c r="C62" s="117"/>
      <c r="D62" s="33"/>
      <c r="E62" s="306"/>
      <c r="F62" s="41"/>
      <c r="G62" s="85"/>
      <c r="K62" s="506"/>
      <c r="L62" s="111"/>
      <c r="M62" s="196"/>
      <c r="N62" s="117"/>
      <c r="O62" s="134"/>
      <c r="P62" s="33"/>
      <c r="Q62" s="306"/>
      <c r="R62" s="41"/>
      <c r="S62" s="194"/>
      <c r="V62" s="353"/>
      <c r="W62" s="346"/>
      <c r="X62" s="277"/>
      <c r="Y62" s="277"/>
      <c r="Z62" s="206"/>
      <c r="AA62" s="110"/>
      <c r="AB62" s="339"/>
      <c r="AC62" s="388"/>
      <c r="AD62" s="388"/>
      <c r="AE62" s="232"/>
    </row>
    <row r="63" spans="1:35" ht="15.75" hidden="1" customHeight="1" thickBot="1" x14ac:dyDescent="0.3">
      <c r="A63" s="10"/>
      <c r="B63" s="111"/>
      <c r="C63" s="117"/>
      <c r="D63" s="33"/>
      <c r="E63" s="306"/>
      <c r="F63" s="41"/>
      <c r="G63" s="85"/>
      <c r="K63" s="506"/>
      <c r="L63" s="111"/>
      <c r="M63" s="196"/>
      <c r="N63" s="117"/>
      <c r="O63" s="134"/>
      <c r="P63" s="33"/>
      <c r="Q63" s="306"/>
      <c r="R63" s="41"/>
      <c r="S63" s="194"/>
      <c r="V63" s="372"/>
      <c r="W63" s="349"/>
      <c r="X63" s="203"/>
      <c r="Y63" s="193"/>
      <c r="Z63" s="203"/>
      <c r="AA63" s="80"/>
      <c r="AB63" s="340"/>
      <c r="AC63" s="426"/>
      <c r="AD63" s="426"/>
      <c r="AE63" s="232"/>
    </row>
    <row r="64" spans="1:35" ht="15.75" hidden="1" thickBot="1" x14ac:dyDescent="0.3">
      <c r="A64" s="10"/>
      <c r="B64" s="34"/>
      <c r="C64" s="117"/>
      <c r="D64" s="64"/>
      <c r="E64" s="306" t="s">
        <v>11</v>
      </c>
      <c r="F64" s="41" t="s">
        <v>51</v>
      </c>
      <c r="G64" s="85">
        <v>12093.04</v>
      </c>
      <c r="K64" s="507"/>
      <c r="L64" s="165"/>
      <c r="M64" s="166"/>
      <c r="N64" s="167"/>
      <c r="O64" s="168"/>
      <c r="P64" s="161"/>
      <c r="Q64" s="297"/>
      <c r="R64" s="152"/>
      <c r="S64" s="128"/>
      <c r="V64" s="372"/>
      <c r="W64" s="372"/>
      <c r="X64" s="349"/>
      <c r="Y64" s="349"/>
      <c r="Z64" s="203"/>
      <c r="AA64" s="42"/>
      <c r="AB64" s="92"/>
      <c r="AC64" s="93"/>
      <c r="AD64" s="93"/>
      <c r="AE64" s="232"/>
    </row>
    <row r="65" spans="1:40" ht="15.75" customHeight="1" thickBot="1" x14ac:dyDescent="0.3">
      <c r="A65" s="535" t="s">
        <v>13</v>
      </c>
      <c r="B65" s="536"/>
      <c r="C65" s="536"/>
      <c r="D65" s="536"/>
      <c r="E65" s="536"/>
      <c r="F65" s="537"/>
      <c r="G65" s="61">
        <f>SUM(G33:G64)</f>
        <v>33878.240000000005</v>
      </c>
      <c r="K65" s="538" t="s">
        <v>13</v>
      </c>
      <c r="L65" s="539"/>
      <c r="M65" s="539"/>
      <c r="N65" s="539"/>
      <c r="O65" s="539"/>
      <c r="P65" s="539"/>
      <c r="Q65" s="539"/>
      <c r="R65" s="540"/>
      <c r="S65" s="61">
        <f>SUM(S33:S64)</f>
        <v>0</v>
      </c>
      <c r="V65" s="472" t="s">
        <v>13</v>
      </c>
      <c r="W65" s="473"/>
      <c r="X65" s="473"/>
      <c r="Y65" s="473"/>
      <c r="Z65" s="473"/>
      <c r="AA65" s="473"/>
      <c r="AB65" s="473"/>
      <c r="AC65" s="15">
        <f>SUM(AC33:AC64)</f>
        <v>82629.69</v>
      </c>
      <c r="AD65" s="15">
        <f>SUM(AD33:AD64)</f>
        <v>82629.69</v>
      </c>
      <c r="AE65" s="15">
        <f t="shared" ref="AE65" si="1">SUM(AE33:AE64)</f>
        <v>0</v>
      </c>
      <c r="AF65" s="5"/>
      <c r="AG65" s="5"/>
      <c r="AH65" s="5"/>
    </row>
    <row r="66" spans="1:40" ht="15.75" hidden="1" customHeight="1" x14ac:dyDescent="0.25">
      <c r="A66" s="307"/>
      <c r="B66" s="308"/>
      <c r="C66" s="308"/>
      <c r="D66" s="308"/>
      <c r="E66" s="308"/>
      <c r="F66" s="308"/>
      <c r="G66" s="61"/>
      <c r="K66" s="309"/>
      <c r="L66" s="310"/>
      <c r="M66" s="310"/>
      <c r="N66" s="310"/>
      <c r="O66" s="310"/>
      <c r="P66" s="310"/>
      <c r="Q66" s="310"/>
      <c r="R66" s="310"/>
      <c r="S66" s="61"/>
      <c r="V66" s="541"/>
      <c r="W66" s="522"/>
      <c r="X66" s="242"/>
      <c r="Y66" s="242"/>
      <c r="Z66" s="242"/>
      <c r="AA66" s="244"/>
      <c r="AB66" s="406"/>
      <c r="AC66" s="427"/>
      <c r="AD66" s="418"/>
      <c r="AE66" s="243"/>
      <c r="AF66" s="5"/>
      <c r="AG66" s="195"/>
      <c r="AH66" s="504"/>
    </row>
    <row r="67" spans="1:40" ht="15.75" hidden="1" customHeight="1" x14ac:dyDescent="0.25">
      <c r="A67" s="309"/>
      <c r="B67" s="310"/>
      <c r="C67" s="310"/>
      <c r="D67" s="310"/>
      <c r="E67" s="310"/>
      <c r="F67" s="310"/>
      <c r="G67" s="61"/>
      <c r="K67" s="309"/>
      <c r="L67" s="310"/>
      <c r="M67" s="310"/>
      <c r="N67" s="310"/>
      <c r="O67" s="310"/>
      <c r="P67" s="310"/>
      <c r="Q67" s="310"/>
      <c r="R67" s="310"/>
      <c r="S67" s="61"/>
      <c r="V67" s="541"/>
      <c r="W67" s="522"/>
      <c r="X67" s="245"/>
      <c r="Y67" s="245"/>
      <c r="Z67" s="245"/>
      <c r="AA67" s="244"/>
      <c r="AB67" s="406"/>
      <c r="AC67" s="427"/>
      <c r="AD67" s="418"/>
      <c r="AE67" s="243"/>
      <c r="AF67" s="5"/>
      <c r="AG67" s="195"/>
      <c r="AH67" s="504"/>
    </row>
    <row r="68" spans="1:40" ht="15.75" hidden="1" customHeight="1" x14ac:dyDescent="0.25">
      <c r="A68" s="309"/>
      <c r="B68" s="310"/>
      <c r="C68" s="310"/>
      <c r="D68" s="310"/>
      <c r="E68" s="310"/>
      <c r="F68" s="310"/>
      <c r="G68" s="61"/>
      <c r="K68" s="309"/>
      <c r="L68" s="310"/>
      <c r="M68" s="310"/>
      <c r="N68" s="310"/>
      <c r="O68" s="310"/>
      <c r="P68" s="310"/>
      <c r="Q68" s="310"/>
      <c r="R68" s="310"/>
      <c r="S68" s="61"/>
      <c r="V68" s="541"/>
      <c r="W68" s="522"/>
      <c r="X68" s="245"/>
      <c r="Y68" s="245"/>
      <c r="Z68" s="245"/>
      <c r="AA68" s="244"/>
      <c r="AB68" s="406"/>
      <c r="AC68" s="427"/>
      <c r="AD68" s="418"/>
      <c r="AE68" s="243"/>
      <c r="AF68" s="5"/>
      <c r="AG68" s="195"/>
      <c r="AH68" s="504"/>
    </row>
    <row r="69" spans="1:40" ht="15.75" hidden="1" customHeight="1" x14ac:dyDescent="0.25">
      <c r="A69" s="309"/>
      <c r="B69" s="310"/>
      <c r="C69" s="310"/>
      <c r="D69" s="310"/>
      <c r="E69" s="310"/>
      <c r="F69" s="310"/>
      <c r="G69" s="61"/>
      <c r="K69" s="309"/>
      <c r="L69" s="310"/>
      <c r="M69" s="310"/>
      <c r="N69" s="310"/>
      <c r="O69" s="310"/>
      <c r="P69" s="310"/>
      <c r="Q69" s="310"/>
      <c r="R69" s="310"/>
      <c r="S69" s="61"/>
      <c r="V69" s="542"/>
      <c r="W69" s="523"/>
      <c r="X69" s="245"/>
      <c r="Y69" s="245"/>
      <c r="Z69" s="245"/>
      <c r="AA69" s="244"/>
      <c r="AB69" s="406"/>
      <c r="AC69" s="429"/>
      <c r="AD69" s="420"/>
      <c r="AE69" s="382"/>
      <c r="AF69" s="5"/>
      <c r="AG69" s="5"/>
      <c r="AH69" s="471"/>
      <c r="AN69" s="218"/>
    </row>
    <row r="70" spans="1:40" ht="15.75" customHeight="1" thickBot="1" x14ac:dyDescent="0.3">
      <c r="A70" s="321"/>
      <c r="B70" s="322"/>
      <c r="C70" s="322"/>
      <c r="D70" s="322"/>
      <c r="E70" s="322"/>
      <c r="F70" s="322"/>
      <c r="G70" s="229"/>
      <c r="H70" s="14"/>
      <c r="I70" s="14"/>
      <c r="J70" s="14"/>
      <c r="K70" s="321"/>
      <c r="L70" s="322"/>
      <c r="M70" s="322"/>
      <c r="N70" s="322"/>
      <c r="O70" s="322"/>
      <c r="P70" s="322"/>
      <c r="Q70" s="322"/>
      <c r="R70" s="322"/>
      <c r="S70" s="229"/>
      <c r="T70" s="14"/>
      <c r="U70" s="14"/>
      <c r="V70" s="472" t="s">
        <v>125</v>
      </c>
      <c r="W70" s="473"/>
      <c r="X70" s="473"/>
      <c r="Y70" s="473"/>
      <c r="Z70" s="473"/>
      <c r="AA70" s="473"/>
      <c r="AB70" s="473"/>
      <c r="AC70" s="15">
        <f>SUM(AC66:AC69)</f>
        <v>0</v>
      </c>
      <c r="AD70" s="421">
        <v>0</v>
      </c>
      <c r="AE70" s="190"/>
    </row>
    <row r="71" spans="1:40" ht="15.75" hidden="1" customHeight="1" x14ac:dyDescent="0.25">
      <c r="A71" s="307"/>
      <c r="B71" s="308"/>
      <c r="C71" s="308"/>
      <c r="D71" s="308"/>
      <c r="E71" s="308"/>
      <c r="F71" s="308"/>
      <c r="G71" s="61"/>
      <c r="K71" s="309"/>
      <c r="L71" s="310"/>
      <c r="M71" s="310"/>
      <c r="N71" s="310"/>
      <c r="O71" s="310"/>
      <c r="P71" s="310"/>
      <c r="Q71" s="310"/>
      <c r="R71" s="310"/>
      <c r="S71" s="61"/>
      <c r="V71" s="379"/>
      <c r="W71" s="357"/>
      <c r="X71" s="357"/>
      <c r="Y71" s="357"/>
      <c r="Z71" s="357"/>
      <c r="AA71" s="357"/>
      <c r="AB71" s="344"/>
      <c r="AC71" s="425"/>
      <c r="AD71" s="417"/>
      <c r="AE71" s="141"/>
    </row>
    <row r="72" spans="1:40" ht="15.75" hidden="1" customHeight="1" x14ac:dyDescent="0.25">
      <c r="A72" s="307"/>
      <c r="B72" s="308"/>
      <c r="C72" s="308"/>
      <c r="D72" s="308"/>
      <c r="E72" s="308"/>
      <c r="F72" s="308"/>
      <c r="G72" s="61"/>
      <c r="K72" s="309"/>
      <c r="L72" s="310"/>
      <c r="M72" s="310"/>
      <c r="N72" s="310"/>
      <c r="O72" s="310"/>
      <c r="P72" s="310"/>
      <c r="Q72" s="310"/>
      <c r="R72" s="310"/>
      <c r="S72" s="61"/>
      <c r="V72" s="253"/>
      <c r="W72" s="361"/>
      <c r="X72" s="361"/>
      <c r="Y72" s="361"/>
      <c r="Z72" s="361"/>
      <c r="AA72" s="361"/>
      <c r="AB72" s="343"/>
      <c r="AC72" s="388"/>
      <c r="AD72" s="415"/>
      <c r="AE72" s="232"/>
    </row>
    <row r="73" spans="1:40" ht="15.75" hidden="1" customHeight="1" x14ac:dyDescent="0.25">
      <c r="A73" s="307"/>
      <c r="B73" s="308"/>
      <c r="C73" s="308"/>
      <c r="D73" s="308"/>
      <c r="E73" s="308"/>
      <c r="F73" s="308"/>
      <c r="G73" s="61"/>
      <c r="K73" s="309"/>
      <c r="L73" s="310"/>
      <c r="M73" s="310"/>
      <c r="N73" s="310"/>
      <c r="O73" s="310"/>
      <c r="P73" s="310"/>
      <c r="Q73" s="310"/>
      <c r="R73" s="310"/>
      <c r="S73" s="61"/>
      <c r="V73" s="253"/>
      <c r="W73" s="361"/>
      <c r="X73" s="361"/>
      <c r="Y73" s="361"/>
      <c r="Z73" s="361"/>
      <c r="AA73" s="358"/>
      <c r="AB73" s="336"/>
      <c r="AC73" s="424"/>
      <c r="AD73" s="419"/>
      <c r="AE73" s="118"/>
    </row>
    <row r="74" spans="1:40" ht="15.75" customHeight="1" thickBot="1" x14ac:dyDescent="0.3">
      <c r="A74" s="62">
        <v>1</v>
      </c>
      <c r="B74" s="47"/>
      <c r="C74" s="23"/>
      <c r="D74" s="14"/>
      <c r="E74" s="22"/>
      <c r="F74" s="35"/>
      <c r="G74" s="26"/>
      <c r="K74" s="528">
        <v>1</v>
      </c>
      <c r="L74" s="530" t="s">
        <v>99</v>
      </c>
      <c r="M74" s="530"/>
      <c r="N74" s="135"/>
      <c r="O74" s="485"/>
      <c r="P74" s="133"/>
      <c r="Q74" s="19"/>
      <c r="R74" s="201"/>
      <c r="S74" s="56"/>
      <c r="V74" s="533">
        <v>1</v>
      </c>
      <c r="W74" s="289" t="s">
        <v>116</v>
      </c>
      <c r="X74" s="204" t="s">
        <v>139</v>
      </c>
      <c r="Y74" s="204" t="s">
        <v>115</v>
      </c>
      <c r="Z74" s="24" t="s">
        <v>150</v>
      </c>
      <c r="AA74" s="402" t="s">
        <v>120</v>
      </c>
      <c r="AB74" s="31" t="s">
        <v>178</v>
      </c>
      <c r="AC74" s="234">
        <v>23569</v>
      </c>
      <c r="AD74" s="422">
        <v>0</v>
      </c>
      <c r="AE74" s="234">
        <v>23569</v>
      </c>
    </row>
    <row r="75" spans="1:40" ht="15.75" customHeight="1" thickBot="1" x14ac:dyDescent="0.3">
      <c r="A75" s="169"/>
      <c r="B75" s="170"/>
      <c r="C75" s="66"/>
      <c r="D75" s="14"/>
      <c r="E75" s="14"/>
      <c r="F75" s="35"/>
      <c r="G75" s="49"/>
      <c r="K75" s="529"/>
      <c r="L75" s="531"/>
      <c r="M75" s="531"/>
      <c r="N75" s="64"/>
      <c r="O75" s="532"/>
      <c r="P75" s="37"/>
      <c r="Q75" s="19"/>
      <c r="R75" s="39"/>
      <c r="S75" s="56"/>
      <c r="V75" s="534"/>
      <c r="W75" s="354"/>
      <c r="X75" s="277" t="s">
        <v>151</v>
      </c>
      <c r="Y75" s="277"/>
      <c r="Z75" s="10"/>
      <c r="AA75" s="255"/>
      <c r="AB75" s="337"/>
      <c r="AC75" s="426"/>
      <c r="AD75" s="416"/>
      <c r="AE75" s="233"/>
    </row>
    <row r="76" spans="1:40" ht="15.75" customHeight="1" thickBot="1" x14ac:dyDescent="0.3">
      <c r="A76" s="543" t="s">
        <v>25</v>
      </c>
      <c r="B76" s="544"/>
      <c r="C76" s="544"/>
      <c r="D76" s="544"/>
      <c r="E76" s="544"/>
      <c r="F76" s="545"/>
      <c r="G76" s="49">
        <f>SUM(G74)</f>
        <v>0</v>
      </c>
      <c r="K76" s="546" t="s">
        <v>25</v>
      </c>
      <c r="L76" s="547"/>
      <c r="M76" s="547"/>
      <c r="N76" s="547"/>
      <c r="O76" s="547"/>
      <c r="P76" s="547"/>
      <c r="Q76" s="547"/>
      <c r="R76" s="548"/>
      <c r="S76" s="174">
        <f>SUM(S74)</f>
        <v>0</v>
      </c>
      <c r="U76" s="69"/>
      <c r="V76" s="472" t="s">
        <v>117</v>
      </c>
      <c r="W76" s="473"/>
      <c r="X76" s="473"/>
      <c r="Y76" s="473"/>
      <c r="Z76" s="473"/>
      <c r="AA76" s="479"/>
      <c r="AB76" s="479"/>
      <c r="AC76" s="52">
        <f>SUM(AC74:AC75)</f>
        <v>23569</v>
      </c>
      <c r="AD76" s="423">
        <f t="shared" ref="AD76:AE76" si="2">SUM(AD74:AD75)</f>
        <v>0</v>
      </c>
      <c r="AE76" s="52">
        <f t="shared" si="2"/>
        <v>23569</v>
      </c>
    </row>
    <row r="77" spans="1:40" ht="15.75" customHeight="1" thickBot="1" x14ac:dyDescent="0.3">
      <c r="A77" s="62">
        <v>1</v>
      </c>
      <c r="B77" s="47"/>
      <c r="C77" s="23"/>
      <c r="D77" s="14"/>
      <c r="E77" s="22"/>
      <c r="F77" s="35"/>
      <c r="G77" s="26"/>
      <c r="K77" s="528">
        <v>1</v>
      </c>
      <c r="L77" s="530" t="s">
        <v>99</v>
      </c>
      <c r="M77" s="530"/>
      <c r="N77" s="135"/>
      <c r="O77" s="485"/>
      <c r="P77" s="133"/>
      <c r="Q77" s="19"/>
      <c r="R77" s="201"/>
      <c r="S77" s="56"/>
      <c r="V77" s="551">
        <v>2</v>
      </c>
      <c r="W77" s="552" t="s">
        <v>118</v>
      </c>
      <c r="X77" s="401" t="s">
        <v>142</v>
      </c>
      <c r="Y77" s="204" t="s">
        <v>36</v>
      </c>
      <c r="Z77" s="24" t="s">
        <v>157</v>
      </c>
      <c r="AA77" s="304" t="s">
        <v>11</v>
      </c>
      <c r="AB77" s="443" t="s">
        <v>172</v>
      </c>
      <c r="AC77" s="135">
        <v>14498.12</v>
      </c>
      <c r="AD77" s="135">
        <v>14498.12</v>
      </c>
      <c r="AE77" s="59"/>
    </row>
    <row r="78" spans="1:40" ht="15.75" customHeight="1" thickBot="1" x14ac:dyDescent="0.3">
      <c r="A78" s="169"/>
      <c r="B78" s="170"/>
      <c r="C78" s="66"/>
      <c r="D78" s="14"/>
      <c r="E78" s="14"/>
      <c r="F78" s="35"/>
      <c r="G78" s="49"/>
      <c r="K78" s="529"/>
      <c r="L78" s="531"/>
      <c r="M78" s="531"/>
      <c r="N78" s="64"/>
      <c r="O78" s="532"/>
      <c r="P78" s="37"/>
      <c r="Q78" s="19"/>
      <c r="R78" s="39"/>
      <c r="S78" s="56"/>
      <c r="V78" s="534"/>
      <c r="W78" s="553"/>
      <c r="X78" s="202" t="s">
        <v>158</v>
      </c>
      <c r="Y78" s="193"/>
      <c r="Z78" s="11"/>
      <c r="AA78" s="274" t="s">
        <v>11</v>
      </c>
      <c r="AB78" s="335" t="s">
        <v>173</v>
      </c>
      <c r="AC78" s="110">
        <v>12600.66</v>
      </c>
      <c r="AD78" s="110">
        <v>12600.66</v>
      </c>
      <c r="AE78" s="79"/>
    </row>
    <row r="79" spans="1:40" ht="15.75" customHeight="1" thickBot="1" x14ac:dyDescent="0.3">
      <c r="A79" s="169"/>
      <c r="B79" s="170"/>
      <c r="C79" s="66"/>
      <c r="D79" s="14"/>
      <c r="E79" s="14"/>
      <c r="F79" s="35"/>
      <c r="G79" s="49"/>
      <c r="K79" s="529"/>
      <c r="L79" s="531"/>
      <c r="M79" s="531"/>
      <c r="N79" s="64"/>
      <c r="O79" s="532"/>
      <c r="P79" s="37"/>
      <c r="Q79" s="19"/>
      <c r="R79" s="39"/>
      <c r="S79" s="56"/>
      <c r="V79" s="253"/>
      <c r="W79" s="553"/>
      <c r="X79" s="202"/>
      <c r="Y79" s="204"/>
      <c r="Z79" s="24"/>
      <c r="AA79" s="276" t="s">
        <v>11</v>
      </c>
      <c r="AB79" s="438" t="s">
        <v>174</v>
      </c>
      <c r="AC79" s="80">
        <v>9919.76</v>
      </c>
      <c r="AD79" s="80">
        <v>9919.76</v>
      </c>
      <c r="AE79" s="141"/>
    </row>
    <row r="80" spans="1:40" ht="15.75" hidden="1" customHeight="1" thickBot="1" x14ac:dyDescent="0.3">
      <c r="A80" s="169"/>
      <c r="B80" s="170"/>
      <c r="C80" s="66"/>
      <c r="D80" s="14"/>
      <c r="E80" s="14"/>
      <c r="F80" s="35"/>
      <c r="G80" s="49"/>
      <c r="K80" s="529"/>
      <c r="L80" s="531"/>
      <c r="M80" s="531"/>
      <c r="N80" s="64"/>
      <c r="O80" s="532"/>
      <c r="P80" s="37"/>
      <c r="Q80" s="19"/>
      <c r="R80" s="39"/>
      <c r="S80" s="56"/>
      <c r="V80" s="253"/>
      <c r="W80" s="553"/>
      <c r="X80" s="206"/>
      <c r="Y80" s="277"/>
      <c r="Z80" s="10"/>
      <c r="AA80" s="392"/>
      <c r="AB80" s="336"/>
      <c r="AC80" s="424"/>
      <c r="AD80" s="424"/>
      <c r="AE80" s="232"/>
    </row>
    <row r="81" spans="1:31" ht="15.75" hidden="1" customHeight="1" thickBot="1" x14ac:dyDescent="0.3">
      <c r="A81" s="169"/>
      <c r="B81" s="170"/>
      <c r="C81" s="66"/>
      <c r="D81" s="14"/>
      <c r="E81" s="14"/>
      <c r="F81" s="35"/>
      <c r="G81" s="49"/>
      <c r="K81" s="529"/>
      <c r="L81" s="531"/>
      <c r="M81" s="531"/>
      <c r="N81" s="64"/>
      <c r="O81" s="532"/>
      <c r="P81" s="37"/>
      <c r="Q81" s="19"/>
      <c r="R81" s="39"/>
      <c r="S81" s="56"/>
      <c r="V81" s="393"/>
      <c r="W81" s="553"/>
      <c r="X81" s="202"/>
      <c r="Y81" s="204"/>
      <c r="Z81" s="24"/>
      <c r="AA81" s="202"/>
      <c r="AB81" s="407"/>
      <c r="AC81" s="202"/>
      <c r="AD81" s="202"/>
      <c r="AE81" s="232"/>
    </row>
    <row r="82" spans="1:31" ht="15.75" hidden="1" customHeight="1" thickBot="1" x14ac:dyDescent="0.3">
      <c r="A82" s="169"/>
      <c r="B82" s="170"/>
      <c r="C82" s="66"/>
      <c r="D82" s="14"/>
      <c r="E82" s="14"/>
      <c r="F82" s="35"/>
      <c r="G82" s="49"/>
      <c r="K82" s="549"/>
      <c r="L82" s="550"/>
      <c r="M82" s="550"/>
      <c r="N82" s="80"/>
      <c r="O82" s="486"/>
      <c r="P82" s="66"/>
      <c r="Q82" s="14"/>
      <c r="R82" s="35"/>
      <c r="S82" s="49"/>
      <c r="V82" s="383"/>
      <c r="W82" s="484"/>
      <c r="X82" s="193"/>
      <c r="Y82" s="193"/>
      <c r="Z82" s="11"/>
      <c r="AA82" s="394"/>
      <c r="AB82" s="343"/>
      <c r="AC82" s="388"/>
      <c r="AD82" s="388"/>
      <c r="AE82" s="232"/>
    </row>
    <row r="83" spans="1:31" ht="15.75" customHeight="1" thickBot="1" x14ac:dyDescent="0.3">
      <c r="A83" s="543" t="s">
        <v>25</v>
      </c>
      <c r="B83" s="544"/>
      <c r="C83" s="544"/>
      <c r="D83" s="544"/>
      <c r="E83" s="544"/>
      <c r="F83" s="545"/>
      <c r="G83" s="49">
        <f>SUM(G77)</f>
        <v>0</v>
      </c>
      <c r="K83" s="546" t="s">
        <v>25</v>
      </c>
      <c r="L83" s="547"/>
      <c r="M83" s="547"/>
      <c r="N83" s="547"/>
      <c r="O83" s="547"/>
      <c r="P83" s="547"/>
      <c r="Q83" s="547"/>
      <c r="R83" s="548"/>
      <c r="S83" s="174">
        <f>SUM(S77)</f>
        <v>0</v>
      </c>
      <c r="U83" s="69"/>
      <c r="V83" s="472" t="s">
        <v>119</v>
      </c>
      <c r="W83" s="473"/>
      <c r="X83" s="479"/>
      <c r="Y83" s="479"/>
      <c r="Z83" s="479"/>
      <c r="AA83" s="479"/>
      <c r="AB83" s="479"/>
      <c r="AC83" s="52">
        <f>SUM(AC77:AC82)</f>
        <v>37018.54</v>
      </c>
      <c r="AD83" s="52">
        <f>SUM(AD77:AD82)</f>
        <v>37018.54</v>
      </c>
      <c r="AE83" s="15">
        <f t="shared" ref="AE83" si="3">SUM(AE77:AE82)</f>
        <v>0</v>
      </c>
    </row>
    <row r="84" spans="1:31" ht="15.75" hidden="1" customHeight="1" x14ac:dyDescent="0.25">
      <c r="A84" s="63">
        <v>1</v>
      </c>
      <c r="B84" s="50" t="s">
        <v>32</v>
      </c>
      <c r="C84" s="21" t="s">
        <v>31</v>
      </c>
      <c r="D84" s="17" t="s">
        <v>52</v>
      </c>
      <c r="E84" s="22" t="s">
        <v>11</v>
      </c>
      <c r="F84" s="293" t="s">
        <v>53</v>
      </c>
      <c r="G84" s="112">
        <v>17988.73</v>
      </c>
      <c r="K84" s="554">
        <v>1</v>
      </c>
      <c r="L84" s="556" t="s">
        <v>66</v>
      </c>
      <c r="M84" s="558" t="s">
        <v>104</v>
      </c>
      <c r="N84" s="21" t="s">
        <v>31</v>
      </c>
      <c r="O84" s="487" t="s">
        <v>100</v>
      </c>
      <c r="P84" s="37" t="s">
        <v>43</v>
      </c>
      <c r="Q84" s="18" t="s">
        <v>11</v>
      </c>
      <c r="R84" s="293" t="s">
        <v>103</v>
      </c>
      <c r="S84" s="27">
        <v>76384.22</v>
      </c>
      <c r="V84" s="480">
        <v>1</v>
      </c>
      <c r="W84" s="552" t="s">
        <v>122</v>
      </c>
      <c r="X84" s="202"/>
      <c r="Y84" s="204"/>
      <c r="Z84" s="204"/>
      <c r="AA84" s="221"/>
      <c r="AB84" s="299"/>
      <c r="AC84" s="389"/>
      <c r="AD84" s="389"/>
      <c r="AE84" s="36"/>
    </row>
    <row r="85" spans="1:31" ht="15.75" hidden="1" customHeight="1" x14ac:dyDescent="0.25">
      <c r="A85" s="209"/>
      <c r="B85" s="76"/>
      <c r="C85" s="19"/>
      <c r="D85" s="17"/>
      <c r="E85" s="19"/>
      <c r="F85" s="293"/>
      <c r="G85" s="114"/>
      <c r="K85" s="555"/>
      <c r="L85" s="557"/>
      <c r="M85" s="559"/>
      <c r="N85" s="19"/>
      <c r="O85" s="511"/>
      <c r="P85" s="37"/>
      <c r="Q85" s="6"/>
      <c r="R85" s="210"/>
      <c r="S85" s="194"/>
      <c r="V85" s="481"/>
      <c r="W85" s="553"/>
      <c r="X85" s="206"/>
      <c r="Y85" s="277"/>
      <c r="Z85" s="277"/>
      <c r="AA85" s="221"/>
      <c r="AB85" s="299"/>
      <c r="AC85" s="388"/>
      <c r="AD85" s="388"/>
      <c r="AE85" s="232"/>
    </row>
    <row r="86" spans="1:31" ht="15.75" hidden="1" customHeight="1" x14ac:dyDescent="0.25">
      <c r="A86" s="209"/>
      <c r="B86" s="76"/>
      <c r="C86" s="19"/>
      <c r="D86" s="224"/>
      <c r="E86" s="19"/>
      <c r="F86" s="293"/>
      <c r="G86" s="114"/>
      <c r="K86" s="315"/>
      <c r="L86" s="316"/>
      <c r="M86" s="317"/>
      <c r="N86" s="19"/>
      <c r="O86" s="311"/>
      <c r="P86" s="225"/>
      <c r="Q86" s="6"/>
      <c r="R86" s="210"/>
      <c r="S86" s="194"/>
      <c r="V86" s="481"/>
      <c r="W86" s="491"/>
      <c r="X86" s="361"/>
      <c r="Y86" s="361"/>
      <c r="Z86" s="361"/>
      <c r="AA86" s="221"/>
      <c r="AB86" s="299"/>
      <c r="AC86" s="388"/>
      <c r="AD86" s="388"/>
      <c r="AE86" s="232"/>
    </row>
    <row r="87" spans="1:31" ht="15.75" hidden="1" customHeight="1" x14ac:dyDescent="0.25">
      <c r="A87" s="209"/>
      <c r="B87" s="76"/>
      <c r="C87" s="19"/>
      <c r="D87" s="224"/>
      <c r="E87" s="19"/>
      <c r="F87" s="293"/>
      <c r="G87" s="114"/>
      <c r="K87" s="315"/>
      <c r="L87" s="316"/>
      <c r="M87" s="317"/>
      <c r="N87" s="19"/>
      <c r="O87" s="311"/>
      <c r="P87" s="225"/>
      <c r="Q87" s="6"/>
      <c r="R87" s="210"/>
      <c r="S87" s="194"/>
      <c r="V87" s="483"/>
      <c r="W87" s="560"/>
      <c r="X87" s="361"/>
      <c r="Y87" s="361"/>
      <c r="Z87" s="361"/>
      <c r="AA87" s="223"/>
      <c r="AB87" s="337"/>
      <c r="AC87" s="426"/>
      <c r="AD87" s="426"/>
      <c r="AE87" s="232"/>
    </row>
    <row r="88" spans="1:31" ht="15.75" hidden="1" customHeight="1" x14ac:dyDescent="0.25">
      <c r="A88" s="63">
        <v>1</v>
      </c>
      <c r="B88" s="50" t="s">
        <v>32</v>
      </c>
      <c r="C88" s="21" t="s">
        <v>31</v>
      </c>
      <c r="D88" s="17" t="s">
        <v>52</v>
      </c>
      <c r="E88" s="22" t="s">
        <v>11</v>
      </c>
      <c r="F88" s="293" t="s">
        <v>53</v>
      </c>
      <c r="G88" s="112">
        <v>17988.73</v>
      </c>
      <c r="K88" s="554">
        <v>1</v>
      </c>
      <c r="L88" s="556" t="s">
        <v>66</v>
      </c>
      <c r="M88" s="558" t="s">
        <v>104</v>
      </c>
      <c r="N88" s="21" t="s">
        <v>31</v>
      </c>
      <c r="O88" s="487" t="s">
        <v>100</v>
      </c>
      <c r="P88" s="37" t="s">
        <v>43</v>
      </c>
      <c r="Q88" s="18" t="s">
        <v>11</v>
      </c>
      <c r="R88" s="293" t="s">
        <v>103</v>
      </c>
      <c r="S88" s="27">
        <v>76384.22</v>
      </c>
      <c r="V88" s="561">
        <v>1</v>
      </c>
      <c r="W88" s="361"/>
      <c r="X88" s="361"/>
      <c r="Y88" s="566"/>
      <c r="Z88" s="361"/>
      <c r="AA88" s="361"/>
      <c r="AB88" s="343"/>
      <c r="AC88" s="388"/>
      <c r="AD88" s="388"/>
      <c r="AE88" s="232"/>
    </row>
    <row r="89" spans="1:31" ht="15.75" hidden="1" customHeight="1" x14ac:dyDescent="0.25">
      <c r="A89" s="209"/>
      <c r="B89" s="76"/>
      <c r="C89" s="19"/>
      <c r="D89" s="17"/>
      <c r="E89" s="19"/>
      <c r="F89" s="293"/>
      <c r="G89" s="114"/>
      <c r="K89" s="555"/>
      <c r="L89" s="557"/>
      <c r="M89" s="559"/>
      <c r="N89" s="19"/>
      <c r="O89" s="511"/>
      <c r="P89" s="37"/>
      <c r="Q89" s="6"/>
      <c r="R89" s="210"/>
      <c r="S89" s="194"/>
      <c r="V89" s="561"/>
      <c r="W89" s="361"/>
      <c r="X89" s="361"/>
      <c r="Y89" s="566"/>
      <c r="Z89" s="361"/>
      <c r="AA89" s="361"/>
      <c r="AB89" s="343"/>
      <c r="AC89" s="388"/>
      <c r="AD89" s="388"/>
      <c r="AE89" s="232"/>
    </row>
    <row r="90" spans="1:31" ht="15.75" hidden="1" customHeight="1" x14ac:dyDescent="0.25">
      <c r="A90" s="209"/>
      <c r="B90" s="76"/>
      <c r="C90" s="19"/>
      <c r="D90" s="17"/>
      <c r="E90" s="19"/>
      <c r="F90" s="293"/>
      <c r="G90" s="114"/>
      <c r="K90" s="555"/>
      <c r="L90" s="557"/>
      <c r="M90" s="559"/>
      <c r="N90" s="19"/>
      <c r="O90" s="511"/>
      <c r="P90" s="37"/>
      <c r="Q90" s="6"/>
      <c r="R90" s="210"/>
      <c r="S90" s="194"/>
      <c r="V90" s="561"/>
      <c r="W90" s="361"/>
      <c r="X90" s="361"/>
      <c r="Y90" s="566"/>
      <c r="Z90" s="361"/>
      <c r="AA90" s="361"/>
      <c r="AB90" s="343"/>
      <c r="AC90" s="388"/>
      <c r="AD90" s="388"/>
      <c r="AE90" s="232"/>
    </row>
    <row r="91" spans="1:31" ht="15.75" hidden="1" customHeight="1" x14ac:dyDescent="0.25">
      <c r="A91" s="209"/>
      <c r="B91" s="76"/>
      <c r="C91" s="19"/>
      <c r="D91" s="17"/>
      <c r="E91" s="19"/>
      <c r="F91" s="293"/>
      <c r="G91" s="114"/>
      <c r="K91" s="555"/>
      <c r="L91" s="557"/>
      <c r="M91" s="559"/>
      <c r="N91" s="19"/>
      <c r="O91" s="511"/>
      <c r="P91" s="37"/>
      <c r="Q91" s="6"/>
      <c r="R91" s="210"/>
      <c r="S91" s="194"/>
      <c r="V91" s="561"/>
      <c r="W91" s="361"/>
      <c r="X91" s="361"/>
      <c r="Y91" s="566"/>
      <c r="Z91" s="361"/>
      <c r="AA91" s="361"/>
      <c r="AB91" s="343"/>
      <c r="AC91" s="388"/>
      <c r="AD91" s="388"/>
      <c r="AE91" s="232"/>
    </row>
    <row r="92" spans="1:31" ht="15.75" hidden="1" customHeight="1" x14ac:dyDescent="0.25">
      <c r="A92" s="209"/>
      <c r="B92" s="76"/>
      <c r="C92" s="19"/>
      <c r="D92" s="17"/>
      <c r="E92" s="19"/>
      <c r="F92" s="293"/>
      <c r="G92" s="114"/>
      <c r="K92" s="555"/>
      <c r="L92" s="557"/>
      <c r="M92" s="559"/>
      <c r="N92" s="19"/>
      <c r="O92" s="511"/>
      <c r="P92" s="37"/>
      <c r="Q92" s="6"/>
      <c r="R92" s="210"/>
      <c r="S92" s="194"/>
      <c r="V92" s="561"/>
      <c r="W92" s="361"/>
      <c r="X92" s="361"/>
      <c r="Y92" s="566"/>
      <c r="Z92" s="361"/>
      <c r="AA92" s="361"/>
      <c r="AB92" s="343"/>
      <c r="AC92" s="388"/>
      <c r="AD92" s="388"/>
      <c r="AE92" s="232"/>
    </row>
    <row r="93" spans="1:31" ht="15.75" hidden="1" customHeight="1" x14ac:dyDescent="0.25">
      <c r="A93" s="209"/>
      <c r="B93" s="76"/>
      <c r="C93" s="19"/>
      <c r="D93" s="17"/>
      <c r="E93" s="19"/>
      <c r="F93" s="293"/>
      <c r="G93" s="114"/>
      <c r="K93" s="555"/>
      <c r="L93" s="557"/>
      <c r="M93" s="559"/>
      <c r="N93" s="19"/>
      <c r="O93" s="511"/>
      <c r="P93" s="37"/>
      <c r="Q93" s="6"/>
      <c r="R93" s="210"/>
      <c r="S93" s="194"/>
      <c r="V93" s="561"/>
      <c r="W93" s="361"/>
      <c r="X93" s="361"/>
      <c r="Y93" s="566"/>
      <c r="Z93" s="361"/>
      <c r="AA93" s="361"/>
      <c r="AB93" s="343"/>
      <c r="AC93" s="388"/>
      <c r="AD93" s="388"/>
      <c r="AE93" s="232"/>
    </row>
    <row r="94" spans="1:31" ht="15.75" hidden="1" customHeight="1" x14ac:dyDescent="0.25">
      <c r="A94" s="209"/>
      <c r="B94" s="76"/>
      <c r="C94" s="19"/>
      <c r="D94" s="17"/>
      <c r="E94" s="19"/>
      <c r="F94" s="293"/>
      <c r="G94" s="114"/>
      <c r="K94" s="555"/>
      <c r="L94" s="557"/>
      <c r="M94" s="559"/>
      <c r="N94" s="19"/>
      <c r="O94" s="511"/>
      <c r="P94" s="37"/>
      <c r="Q94" s="6"/>
      <c r="R94" s="210"/>
      <c r="S94" s="194"/>
      <c r="V94" s="561"/>
      <c r="W94" s="361"/>
      <c r="X94" s="361"/>
      <c r="Y94" s="566"/>
      <c r="Z94" s="361"/>
      <c r="AA94" s="361"/>
      <c r="AB94" s="343"/>
      <c r="AC94" s="388"/>
      <c r="AD94" s="388"/>
      <c r="AE94" s="232"/>
    </row>
    <row r="95" spans="1:31" ht="15.75" hidden="1" customHeight="1" x14ac:dyDescent="0.25">
      <c r="A95" s="115">
        <v>2</v>
      </c>
      <c r="B95" s="76" t="s">
        <v>37</v>
      </c>
      <c r="C95" s="19" t="s">
        <v>26</v>
      </c>
      <c r="D95" s="113" t="s">
        <v>54</v>
      </c>
      <c r="E95" s="19" t="s">
        <v>11</v>
      </c>
      <c r="F95" s="201" t="s">
        <v>55</v>
      </c>
      <c r="G95" s="114">
        <v>89650.86</v>
      </c>
      <c r="K95" s="555"/>
      <c r="L95" s="557"/>
      <c r="M95" s="559"/>
      <c r="N95" s="19" t="s">
        <v>26</v>
      </c>
      <c r="O95" s="511"/>
      <c r="P95" s="113"/>
      <c r="Q95" s="318"/>
      <c r="R95" s="30"/>
      <c r="S95" s="232"/>
      <c r="V95" s="561"/>
      <c r="W95" s="361"/>
      <c r="X95" s="361"/>
      <c r="Y95" s="566"/>
      <c r="Z95" s="361"/>
      <c r="AA95" s="361"/>
      <c r="AB95" s="343"/>
      <c r="AC95" s="388"/>
      <c r="AD95" s="388"/>
      <c r="AE95" s="232"/>
    </row>
    <row r="96" spans="1:31" ht="15.75" hidden="1" customHeight="1" x14ac:dyDescent="0.25">
      <c r="A96" s="63">
        <v>1</v>
      </c>
      <c r="B96" s="50" t="s">
        <v>32</v>
      </c>
      <c r="C96" s="21" t="s">
        <v>31</v>
      </c>
      <c r="D96" s="17" t="s">
        <v>52</v>
      </c>
      <c r="E96" s="22" t="s">
        <v>11</v>
      </c>
      <c r="F96" s="293" t="s">
        <v>53</v>
      </c>
      <c r="G96" s="112">
        <v>17988.73</v>
      </c>
      <c r="K96" s="554">
        <v>1</v>
      </c>
      <c r="L96" s="556" t="s">
        <v>66</v>
      </c>
      <c r="M96" s="558" t="s">
        <v>104</v>
      </c>
      <c r="N96" s="21" t="s">
        <v>31</v>
      </c>
      <c r="O96" s="487" t="s">
        <v>100</v>
      </c>
      <c r="P96" s="37" t="s">
        <v>43</v>
      </c>
      <c r="Q96" s="18" t="s">
        <v>11</v>
      </c>
      <c r="R96" s="293" t="s">
        <v>103</v>
      </c>
      <c r="S96" s="27">
        <v>76384.22</v>
      </c>
      <c r="V96" s="561"/>
      <c r="W96" s="361"/>
      <c r="X96" s="361"/>
      <c r="Y96" s="361"/>
      <c r="Z96" s="361"/>
      <c r="AA96" s="361"/>
      <c r="AB96" s="343"/>
      <c r="AC96" s="388"/>
      <c r="AD96" s="388"/>
      <c r="AE96" s="232"/>
    </row>
    <row r="97" spans="1:31" ht="15.75" hidden="1" customHeight="1" x14ac:dyDescent="0.25">
      <c r="A97" s="209"/>
      <c r="B97" s="76"/>
      <c r="C97" s="19"/>
      <c r="D97" s="17"/>
      <c r="E97" s="19"/>
      <c r="F97" s="293"/>
      <c r="G97" s="114"/>
      <c r="K97" s="555"/>
      <c r="L97" s="557"/>
      <c r="M97" s="559"/>
      <c r="N97" s="19"/>
      <c r="O97" s="511"/>
      <c r="P97" s="37"/>
      <c r="Q97" s="6"/>
      <c r="R97" s="210"/>
      <c r="S97" s="194"/>
      <c r="V97" s="561"/>
      <c r="W97" s="361"/>
      <c r="X97" s="361"/>
      <c r="Y97" s="361"/>
      <c r="Z97" s="361"/>
      <c r="AA97" s="361"/>
      <c r="AB97" s="343"/>
      <c r="AC97" s="388"/>
      <c r="AD97" s="388"/>
      <c r="AE97" s="232"/>
    </row>
    <row r="98" spans="1:31" ht="15.75" hidden="1" customHeight="1" x14ac:dyDescent="0.25">
      <c r="A98" s="115">
        <v>2</v>
      </c>
      <c r="B98" s="76" t="s">
        <v>37</v>
      </c>
      <c r="C98" s="19" t="s">
        <v>26</v>
      </c>
      <c r="D98" s="113" t="s">
        <v>54</v>
      </c>
      <c r="E98" s="19" t="s">
        <v>11</v>
      </c>
      <c r="F98" s="201" t="s">
        <v>55</v>
      </c>
      <c r="G98" s="114">
        <v>89650.86</v>
      </c>
      <c r="K98" s="555"/>
      <c r="L98" s="557"/>
      <c r="M98" s="559"/>
      <c r="N98" s="19" t="s">
        <v>26</v>
      </c>
      <c r="O98" s="511"/>
      <c r="P98" s="113"/>
      <c r="Q98" s="318"/>
      <c r="R98" s="30"/>
      <c r="S98" s="232"/>
      <c r="V98" s="562"/>
      <c r="W98" s="358"/>
      <c r="X98" s="358"/>
      <c r="Y98" s="358"/>
      <c r="Z98" s="358"/>
      <c r="AA98" s="358"/>
      <c r="AB98" s="336"/>
      <c r="AC98" s="424"/>
      <c r="AD98" s="424"/>
      <c r="AE98" s="232"/>
    </row>
    <row r="99" spans="1:31" ht="15.75" customHeight="1" thickBot="1" x14ac:dyDescent="0.3">
      <c r="A99" s="567" t="s">
        <v>27</v>
      </c>
      <c r="B99" s="568"/>
      <c r="C99" s="568"/>
      <c r="D99" s="568"/>
      <c r="E99" s="568"/>
      <c r="F99" s="569"/>
      <c r="G99" s="122" t="e">
        <f>G96+G98+#REF!</f>
        <v>#REF!</v>
      </c>
      <c r="K99" s="570" t="s">
        <v>44</v>
      </c>
      <c r="L99" s="571"/>
      <c r="M99" s="571"/>
      <c r="N99" s="571"/>
      <c r="O99" s="571"/>
      <c r="P99" s="571"/>
      <c r="Q99" s="571"/>
      <c r="R99" s="572"/>
      <c r="S99" s="189" t="e">
        <f>S96+S98+#REF!</f>
        <v>#REF!</v>
      </c>
      <c r="V99" s="472" t="s">
        <v>121</v>
      </c>
      <c r="W99" s="473"/>
      <c r="X99" s="473"/>
      <c r="Y99" s="473"/>
      <c r="Z99" s="473"/>
      <c r="AA99" s="473"/>
      <c r="AB99" s="473"/>
      <c r="AC99" s="15">
        <f>SUM(AC84:AC98)</f>
        <v>0</v>
      </c>
      <c r="AD99" s="15">
        <f>SUM(AD84:AD98)</f>
        <v>0</v>
      </c>
      <c r="AE99" s="384"/>
    </row>
    <row r="100" spans="1:31" ht="15.75" hidden="1" customHeight="1" x14ac:dyDescent="0.25">
      <c r="A100" s="319"/>
      <c r="B100" s="320"/>
      <c r="C100" s="320"/>
      <c r="D100" s="320"/>
      <c r="E100" s="320"/>
      <c r="F100" s="320"/>
      <c r="G100" s="122"/>
      <c r="K100" s="309"/>
      <c r="L100" s="310"/>
      <c r="M100" s="310"/>
      <c r="N100" s="310"/>
      <c r="O100" s="310"/>
      <c r="P100" s="310"/>
      <c r="Q100" s="310"/>
      <c r="R100" s="310"/>
      <c r="S100" s="175"/>
      <c r="V100" s="246"/>
      <c r="W100" s="247"/>
      <c r="X100" s="247"/>
      <c r="Y100" s="247"/>
      <c r="Z100" s="247"/>
      <c r="AA100" s="247"/>
      <c r="AB100" s="408"/>
      <c r="AC100" s="429"/>
      <c r="AD100" s="429"/>
      <c r="AE100" s="382"/>
    </row>
    <row r="101" spans="1:31" ht="15.75" customHeight="1" thickBot="1" x14ac:dyDescent="0.3">
      <c r="A101" s="328"/>
      <c r="B101" s="329"/>
      <c r="C101" s="329"/>
      <c r="D101" s="329"/>
      <c r="E101" s="329"/>
      <c r="F101" s="329"/>
      <c r="G101" s="122"/>
      <c r="K101" s="330"/>
      <c r="L101" s="331"/>
      <c r="M101" s="331"/>
      <c r="N101" s="331"/>
      <c r="O101" s="331"/>
      <c r="P101" s="331"/>
      <c r="Q101" s="331"/>
      <c r="R101" s="331"/>
      <c r="S101" s="175"/>
      <c r="V101" s="563">
        <v>1</v>
      </c>
      <c r="W101" s="564" t="s">
        <v>106</v>
      </c>
      <c r="X101" s="204" t="s">
        <v>139</v>
      </c>
      <c r="Y101" s="204" t="s">
        <v>132</v>
      </c>
      <c r="Z101" s="24" t="s">
        <v>179</v>
      </c>
      <c r="AA101" s="448" t="s">
        <v>11</v>
      </c>
      <c r="AB101" s="39" t="s">
        <v>180</v>
      </c>
      <c r="AC101" s="37">
        <v>59520.28</v>
      </c>
      <c r="AD101" s="37">
        <v>59520.28</v>
      </c>
      <c r="AE101" s="373"/>
    </row>
    <row r="102" spans="1:31" ht="15.75" customHeight="1" thickBot="1" x14ac:dyDescent="0.3">
      <c r="A102" s="328"/>
      <c r="B102" s="329"/>
      <c r="C102" s="329"/>
      <c r="D102" s="329"/>
      <c r="E102" s="329"/>
      <c r="F102" s="329"/>
      <c r="G102" s="122"/>
      <c r="K102" s="330"/>
      <c r="L102" s="331"/>
      <c r="M102" s="331"/>
      <c r="N102" s="331"/>
      <c r="O102" s="331"/>
      <c r="P102" s="331"/>
      <c r="Q102" s="331"/>
      <c r="R102" s="331"/>
      <c r="S102" s="175"/>
      <c r="V102" s="482"/>
      <c r="W102" s="565"/>
      <c r="X102" s="193" t="s">
        <v>183</v>
      </c>
      <c r="Y102" s="332"/>
      <c r="Z102" s="332"/>
      <c r="AA102" s="276"/>
      <c r="AB102" s="338"/>
      <c r="AC102" s="257"/>
      <c r="AD102" s="257"/>
      <c r="AE102" s="296"/>
    </row>
    <row r="103" spans="1:31" ht="15.75" customHeight="1" thickBot="1" x14ac:dyDescent="0.3">
      <c r="A103" s="319"/>
      <c r="B103" s="320"/>
      <c r="C103" s="320"/>
      <c r="D103" s="320"/>
      <c r="E103" s="320"/>
      <c r="F103" s="320"/>
      <c r="G103" s="258"/>
      <c r="H103" s="214"/>
      <c r="I103" s="214"/>
      <c r="J103" s="214"/>
      <c r="K103" s="309"/>
      <c r="L103" s="310"/>
      <c r="M103" s="310"/>
      <c r="N103" s="310"/>
      <c r="O103" s="310"/>
      <c r="P103" s="310"/>
      <c r="Q103" s="310"/>
      <c r="R103" s="310"/>
      <c r="S103" s="259"/>
      <c r="T103" s="214"/>
      <c r="U103" s="214"/>
      <c r="V103" s="573">
        <v>2</v>
      </c>
      <c r="W103" s="576" t="s">
        <v>106</v>
      </c>
      <c r="X103" s="204" t="s">
        <v>139</v>
      </c>
      <c r="Y103" s="204" t="s">
        <v>133</v>
      </c>
      <c r="Z103" s="204" t="s">
        <v>181</v>
      </c>
      <c r="AA103" s="211" t="s">
        <v>11</v>
      </c>
      <c r="AB103" s="39" t="s">
        <v>184</v>
      </c>
      <c r="AC103" s="37">
        <v>525586.02</v>
      </c>
      <c r="AD103" s="37">
        <v>525586.02</v>
      </c>
      <c r="AE103" s="374"/>
    </row>
    <row r="104" spans="1:31" ht="15.75" customHeight="1" thickBot="1" x14ac:dyDescent="0.3">
      <c r="A104" s="319"/>
      <c r="B104" s="320"/>
      <c r="C104" s="320"/>
      <c r="D104" s="320"/>
      <c r="E104" s="320"/>
      <c r="F104" s="320"/>
      <c r="G104" s="258"/>
      <c r="H104" s="214"/>
      <c r="I104" s="214"/>
      <c r="J104" s="214"/>
      <c r="K104" s="309"/>
      <c r="L104" s="310"/>
      <c r="M104" s="310"/>
      <c r="N104" s="310"/>
      <c r="O104" s="310"/>
      <c r="P104" s="310"/>
      <c r="Q104" s="310"/>
      <c r="R104" s="310"/>
      <c r="S104" s="259"/>
      <c r="T104" s="214"/>
      <c r="U104" s="214"/>
      <c r="V104" s="574"/>
      <c r="W104" s="577"/>
      <c r="X104" s="193" t="s">
        <v>182</v>
      </c>
      <c r="Y104" s="193"/>
      <c r="Z104" s="193"/>
      <c r="AA104" s="211"/>
      <c r="AB104" s="39"/>
      <c r="AC104" s="37"/>
      <c r="AD104" s="37"/>
      <c r="AE104" s="375"/>
    </row>
    <row r="105" spans="1:31" ht="15.75" hidden="1" customHeight="1" thickBot="1" x14ac:dyDescent="0.3">
      <c r="A105" s="319"/>
      <c r="B105" s="320"/>
      <c r="C105" s="320"/>
      <c r="D105" s="320"/>
      <c r="E105" s="320"/>
      <c r="F105" s="320"/>
      <c r="G105" s="258"/>
      <c r="H105" s="214"/>
      <c r="I105" s="214"/>
      <c r="J105" s="214"/>
      <c r="K105" s="309"/>
      <c r="L105" s="310"/>
      <c r="M105" s="310"/>
      <c r="N105" s="310"/>
      <c r="O105" s="310"/>
      <c r="P105" s="310"/>
      <c r="Q105" s="310"/>
      <c r="R105" s="310"/>
      <c r="S105" s="259"/>
      <c r="T105" s="214"/>
      <c r="U105" s="214"/>
      <c r="V105" s="575"/>
      <c r="W105" s="578"/>
      <c r="X105" s="297"/>
      <c r="Y105" s="297"/>
      <c r="Z105" s="297"/>
      <c r="AA105" s="6"/>
      <c r="AB105" s="403"/>
      <c r="AC105" s="208"/>
      <c r="AD105" s="208"/>
      <c r="AE105" s="194"/>
    </row>
    <row r="106" spans="1:31" ht="15.75" customHeight="1" x14ac:dyDescent="0.25">
      <c r="A106" s="312">
        <v>1</v>
      </c>
      <c r="B106" s="124" t="s">
        <v>37</v>
      </c>
      <c r="C106" s="260" t="s">
        <v>56</v>
      </c>
      <c r="D106" s="260" t="s">
        <v>57</v>
      </c>
      <c r="E106" s="260" t="s">
        <v>11</v>
      </c>
      <c r="F106" s="261" t="s">
        <v>59</v>
      </c>
      <c r="G106" s="262">
        <v>291641.86</v>
      </c>
      <c r="H106" s="214"/>
      <c r="I106" s="214"/>
      <c r="J106" s="214"/>
      <c r="K106" s="579">
        <v>1</v>
      </c>
      <c r="L106" s="581" t="s">
        <v>106</v>
      </c>
      <c r="M106" s="263"/>
      <c r="N106" s="260"/>
      <c r="O106" s="260"/>
      <c r="P106" s="260"/>
      <c r="Q106" s="260"/>
      <c r="R106" s="260"/>
      <c r="S106" s="264"/>
      <c r="T106" s="214"/>
      <c r="U106" s="214"/>
      <c r="V106" s="573">
        <v>3</v>
      </c>
      <c r="W106" s="576" t="s">
        <v>106</v>
      </c>
      <c r="X106" s="204" t="s">
        <v>142</v>
      </c>
      <c r="Y106" s="204" t="s">
        <v>134</v>
      </c>
      <c r="Z106" s="204" t="s">
        <v>205</v>
      </c>
      <c r="AA106" s="202" t="s">
        <v>11</v>
      </c>
      <c r="AB106" s="207" t="s">
        <v>207</v>
      </c>
      <c r="AC106" s="202">
        <v>25046.240000000002</v>
      </c>
      <c r="AD106" s="202">
        <v>25046.240000000002</v>
      </c>
      <c r="AE106" s="373"/>
    </row>
    <row r="107" spans="1:31" ht="15.75" customHeight="1" thickBot="1" x14ac:dyDescent="0.3">
      <c r="A107" s="125"/>
      <c r="B107" s="265" t="s">
        <v>58</v>
      </c>
      <c r="C107" s="265"/>
      <c r="D107" s="265"/>
      <c r="E107" s="265" t="s">
        <v>11</v>
      </c>
      <c r="F107" s="266" t="s">
        <v>60</v>
      </c>
      <c r="G107" s="267">
        <v>144718.13</v>
      </c>
      <c r="H107" s="214"/>
      <c r="I107" s="214"/>
      <c r="J107" s="214"/>
      <c r="K107" s="580"/>
      <c r="L107" s="582"/>
      <c r="M107" s="265"/>
      <c r="N107" s="265"/>
      <c r="O107" s="265"/>
      <c r="P107" s="265"/>
      <c r="Q107" s="265"/>
      <c r="R107" s="265"/>
      <c r="S107" s="268"/>
      <c r="T107" s="214"/>
      <c r="U107" s="214"/>
      <c r="V107" s="575"/>
      <c r="W107" s="508"/>
      <c r="X107" s="193" t="s">
        <v>206</v>
      </c>
      <c r="Y107" s="193"/>
      <c r="Z107" s="193"/>
      <c r="AA107" s="276"/>
      <c r="AB107" s="337"/>
      <c r="AC107" s="431"/>
      <c r="AD107" s="431"/>
      <c r="AE107" s="296"/>
    </row>
    <row r="108" spans="1:31" ht="15.75" customHeight="1" x14ac:dyDescent="0.25">
      <c r="A108" s="125"/>
      <c r="B108" s="269"/>
      <c r="C108" s="265"/>
      <c r="D108" s="265"/>
      <c r="E108" s="265" t="s">
        <v>11</v>
      </c>
      <c r="F108" s="266" t="s">
        <v>61</v>
      </c>
      <c r="G108" s="267">
        <v>135571.5</v>
      </c>
      <c r="H108" s="214"/>
      <c r="I108" s="214"/>
      <c r="J108" s="214"/>
      <c r="K108" s="580"/>
      <c r="L108" s="582"/>
      <c r="M108" s="269"/>
      <c r="N108" s="265"/>
      <c r="O108" s="265"/>
      <c r="P108" s="265"/>
      <c r="Q108" s="265"/>
      <c r="R108" s="266"/>
      <c r="S108" s="267"/>
      <c r="T108" s="214"/>
      <c r="U108" s="214"/>
      <c r="V108" s="583">
        <v>3</v>
      </c>
      <c r="W108" s="593" t="s">
        <v>106</v>
      </c>
      <c r="X108" s="204" t="s">
        <v>154</v>
      </c>
      <c r="Y108" s="204" t="s">
        <v>136</v>
      </c>
      <c r="Z108" s="204" t="s">
        <v>236</v>
      </c>
      <c r="AA108" s="469" t="s">
        <v>11</v>
      </c>
      <c r="AB108" s="132" t="s">
        <v>238</v>
      </c>
      <c r="AC108" s="6">
        <v>99609.98</v>
      </c>
      <c r="AD108" s="6">
        <v>99609.98</v>
      </c>
      <c r="AE108" s="228"/>
    </row>
    <row r="109" spans="1:31" ht="18" customHeight="1" thickBot="1" x14ac:dyDescent="0.3">
      <c r="A109" s="125"/>
      <c r="B109" s="269"/>
      <c r="C109" s="265"/>
      <c r="D109" s="265"/>
      <c r="E109" s="265"/>
      <c r="F109" s="266"/>
      <c r="G109" s="267"/>
      <c r="H109" s="214"/>
      <c r="I109" s="214"/>
      <c r="J109" s="214"/>
      <c r="K109" s="580"/>
      <c r="L109" s="582"/>
      <c r="M109" s="269"/>
      <c r="N109" s="265"/>
      <c r="O109" s="265"/>
      <c r="P109" s="265"/>
      <c r="Q109" s="265"/>
      <c r="R109" s="266"/>
      <c r="S109" s="267"/>
      <c r="T109" s="214"/>
      <c r="U109" s="214"/>
      <c r="V109" s="584"/>
      <c r="W109" s="594"/>
      <c r="X109" s="193" t="s">
        <v>237</v>
      </c>
      <c r="Y109" s="193"/>
      <c r="Z109" s="193"/>
      <c r="AA109" s="193"/>
      <c r="AB109" s="409"/>
      <c r="AC109" s="193"/>
      <c r="AD109" s="193"/>
      <c r="AE109" s="303"/>
    </row>
    <row r="110" spans="1:31" ht="18" hidden="1" customHeight="1" x14ac:dyDescent="0.25">
      <c r="A110" s="125"/>
      <c r="B110" s="269"/>
      <c r="C110" s="265"/>
      <c r="D110" s="265"/>
      <c r="E110" s="265"/>
      <c r="F110" s="266"/>
      <c r="G110" s="267"/>
      <c r="H110" s="214"/>
      <c r="I110" s="214"/>
      <c r="J110" s="214"/>
      <c r="K110" s="580"/>
      <c r="L110" s="582"/>
      <c r="M110" s="269"/>
      <c r="N110" s="265"/>
      <c r="O110" s="265"/>
      <c r="P110" s="265"/>
      <c r="Q110" s="265"/>
      <c r="R110" s="266"/>
      <c r="S110" s="267"/>
      <c r="T110" s="214"/>
      <c r="U110" s="214"/>
      <c r="V110" s="595">
        <v>3</v>
      </c>
      <c r="W110" s="487" t="s">
        <v>106</v>
      </c>
      <c r="X110" s="204"/>
      <c r="Y110" s="204"/>
      <c r="Z110" s="204"/>
      <c r="AA110" s="282"/>
      <c r="AB110" s="299"/>
      <c r="AC110" s="389"/>
      <c r="AD110" s="389"/>
      <c r="AE110" s="36"/>
    </row>
    <row r="111" spans="1:31" ht="18" hidden="1" customHeight="1" x14ac:dyDescent="0.25">
      <c r="A111" s="125"/>
      <c r="B111" s="269"/>
      <c r="C111" s="265"/>
      <c r="D111" s="265"/>
      <c r="E111" s="265"/>
      <c r="F111" s="266"/>
      <c r="G111" s="267"/>
      <c r="H111" s="214"/>
      <c r="I111" s="214"/>
      <c r="J111" s="214"/>
      <c r="K111" s="580"/>
      <c r="L111" s="582"/>
      <c r="M111" s="269"/>
      <c r="N111" s="265"/>
      <c r="O111" s="265"/>
      <c r="P111" s="265"/>
      <c r="Q111" s="265"/>
      <c r="R111" s="266"/>
      <c r="S111" s="267"/>
      <c r="T111" s="214"/>
      <c r="U111" s="214"/>
      <c r="V111" s="596"/>
      <c r="W111" s="511"/>
      <c r="X111" s="277"/>
      <c r="Y111" s="277"/>
      <c r="Z111" s="277"/>
      <c r="AA111" s="282"/>
      <c r="AB111" s="299"/>
      <c r="AC111" s="389"/>
      <c r="AD111" s="389"/>
      <c r="AE111" s="36"/>
    </row>
    <row r="112" spans="1:31" ht="18" hidden="1" customHeight="1" thickBot="1" x14ac:dyDescent="0.3">
      <c r="A112" s="125"/>
      <c r="B112" s="269"/>
      <c r="C112" s="265"/>
      <c r="D112" s="265"/>
      <c r="E112" s="265"/>
      <c r="F112" s="266"/>
      <c r="G112" s="267"/>
      <c r="H112" s="214"/>
      <c r="I112" s="214"/>
      <c r="J112" s="214"/>
      <c r="K112" s="580"/>
      <c r="L112" s="582"/>
      <c r="M112" s="269"/>
      <c r="N112" s="265"/>
      <c r="O112" s="265"/>
      <c r="P112" s="265"/>
      <c r="Q112" s="265"/>
      <c r="R112" s="266"/>
      <c r="S112" s="267"/>
      <c r="T112" s="214"/>
      <c r="U112" s="214"/>
      <c r="V112" s="597"/>
      <c r="W112" s="486"/>
      <c r="X112" s="273"/>
      <c r="Y112" s="372"/>
      <c r="Z112" s="227"/>
      <c r="AA112" s="282"/>
      <c r="AB112" s="299"/>
      <c r="AC112" s="389"/>
      <c r="AD112" s="389"/>
      <c r="AE112" s="36"/>
    </row>
    <row r="113" spans="1:34" ht="15.75" hidden="1" customHeight="1" x14ac:dyDescent="0.25">
      <c r="A113" s="115"/>
      <c r="B113" s="270"/>
      <c r="C113" s="313"/>
      <c r="D113" s="313"/>
      <c r="E113" s="313"/>
      <c r="F113" s="271"/>
      <c r="G113" s="272"/>
      <c r="H113" s="214"/>
      <c r="I113" s="214"/>
      <c r="J113" s="214"/>
      <c r="K113" s="580"/>
      <c r="L113" s="582"/>
      <c r="M113" s="270"/>
      <c r="N113" s="313"/>
      <c r="O113" s="313"/>
      <c r="P113" s="313"/>
      <c r="Q113" s="313"/>
      <c r="R113" s="271"/>
      <c r="S113" s="272"/>
      <c r="T113" s="214"/>
      <c r="U113" s="214"/>
      <c r="V113" s="583">
        <v>4</v>
      </c>
      <c r="W113" s="471" t="s">
        <v>106</v>
      </c>
      <c r="X113" s="202"/>
      <c r="Y113" s="204"/>
      <c r="Z113" s="204"/>
      <c r="AA113" s="204"/>
      <c r="AB113" s="333"/>
      <c r="AC113" s="205"/>
      <c r="AD113" s="205"/>
      <c r="AE113" s="232"/>
    </row>
    <row r="114" spans="1:34" ht="15.75" hidden="1" customHeight="1" thickBot="1" x14ac:dyDescent="0.3">
      <c r="A114" s="115"/>
      <c r="B114" s="270"/>
      <c r="C114" s="313"/>
      <c r="D114" s="313"/>
      <c r="E114" s="313"/>
      <c r="F114" s="271"/>
      <c r="G114" s="272"/>
      <c r="H114" s="214"/>
      <c r="I114" s="214"/>
      <c r="J114" s="214"/>
      <c r="K114" s="580"/>
      <c r="L114" s="582"/>
      <c r="M114" s="270"/>
      <c r="N114" s="313"/>
      <c r="O114" s="313"/>
      <c r="P114" s="313"/>
      <c r="Q114" s="313"/>
      <c r="R114" s="271"/>
      <c r="S114" s="272"/>
      <c r="T114" s="214"/>
      <c r="U114" s="214"/>
      <c r="V114" s="598"/>
      <c r="W114" s="471"/>
      <c r="X114" s="203"/>
      <c r="Y114" s="193"/>
      <c r="Z114" s="193"/>
      <c r="AA114" s="193"/>
      <c r="AB114" s="409"/>
      <c r="AC114" s="93"/>
      <c r="AD114" s="93"/>
      <c r="AE114" s="232"/>
    </row>
    <row r="115" spans="1:34" ht="15.75" hidden="1" customHeight="1" thickBot="1" x14ac:dyDescent="0.3">
      <c r="A115" s="115"/>
      <c r="B115" s="270"/>
      <c r="C115" s="313"/>
      <c r="D115" s="313"/>
      <c r="E115" s="313"/>
      <c r="F115" s="271"/>
      <c r="G115" s="272"/>
      <c r="H115" s="214"/>
      <c r="I115" s="214"/>
      <c r="J115" s="214"/>
      <c r="K115" s="580"/>
      <c r="L115" s="582"/>
      <c r="M115" s="270"/>
      <c r="N115" s="313"/>
      <c r="O115" s="313"/>
      <c r="P115" s="313"/>
      <c r="Q115" s="313"/>
      <c r="R115" s="271"/>
      <c r="S115" s="272"/>
      <c r="T115" s="214"/>
      <c r="U115" s="214"/>
      <c r="V115" s="598"/>
      <c r="W115" s="471"/>
      <c r="X115" s="358"/>
      <c r="Y115" s="358"/>
      <c r="Z115" s="358"/>
      <c r="AA115" s="358"/>
      <c r="AB115" s="399"/>
      <c r="AC115" s="424"/>
      <c r="AD115" s="424"/>
      <c r="AE115" s="232"/>
    </row>
    <row r="116" spans="1:34" ht="15.75" hidden="1" customHeight="1" x14ac:dyDescent="0.25">
      <c r="A116" s="115"/>
      <c r="B116" s="270"/>
      <c r="C116" s="313"/>
      <c r="D116" s="313"/>
      <c r="E116" s="313"/>
      <c r="F116" s="271"/>
      <c r="G116" s="272"/>
      <c r="H116" s="214"/>
      <c r="I116" s="214"/>
      <c r="J116" s="214"/>
      <c r="K116" s="580"/>
      <c r="L116" s="582"/>
      <c r="M116" s="270"/>
      <c r="N116" s="313"/>
      <c r="O116" s="313"/>
      <c r="P116" s="313"/>
      <c r="Q116" s="313"/>
      <c r="R116" s="271"/>
      <c r="S116" s="272"/>
      <c r="T116" s="214"/>
      <c r="U116" s="214"/>
      <c r="V116" s="585">
        <v>5</v>
      </c>
      <c r="W116" s="476" t="s">
        <v>106</v>
      </c>
      <c r="X116" s="202"/>
      <c r="Y116" s="204"/>
      <c r="Z116" s="24"/>
      <c r="AA116" s="274"/>
      <c r="AB116" s="299"/>
      <c r="AC116" s="396"/>
      <c r="AD116" s="463"/>
      <c r="AE116" s="303"/>
      <c r="AH116" s="69"/>
    </row>
    <row r="117" spans="1:34" ht="15.75" hidden="1" customHeight="1" x14ac:dyDescent="0.25">
      <c r="A117" s="115"/>
      <c r="B117" s="270"/>
      <c r="C117" s="313"/>
      <c r="D117" s="313"/>
      <c r="E117" s="313"/>
      <c r="F117" s="271"/>
      <c r="G117" s="272"/>
      <c r="H117" s="214"/>
      <c r="I117" s="214"/>
      <c r="J117" s="214"/>
      <c r="K117" s="580"/>
      <c r="L117" s="582"/>
      <c r="M117" s="270"/>
      <c r="N117" s="313"/>
      <c r="O117" s="313"/>
      <c r="P117" s="313"/>
      <c r="Q117" s="313"/>
      <c r="R117" s="271"/>
      <c r="S117" s="272"/>
      <c r="T117" s="214"/>
      <c r="U117" s="214"/>
      <c r="V117" s="586"/>
      <c r="W117" s="470"/>
      <c r="X117" s="206"/>
      <c r="Y117" s="277"/>
      <c r="Z117" s="10"/>
      <c r="AA117" s="274"/>
      <c r="AB117" s="299"/>
      <c r="AC117" s="396"/>
      <c r="AD117" s="463"/>
      <c r="AE117" s="303"/>
      <c r="AH117" s="69"/>
    </row>
    <row r="118" spans="1:34" ht="15.75" hidden="1" customHeight="1" thickBot="1" x14ac:dyDescent="0.3">
      <c r="A118" s="115"/>
      <c r="B118" s="270"/>
      <c r="C118" s="313"/>
      <c r="D118" s="313"/>
      <c r="E118" s="313"/>
      <c r="F118" s="271"/>
      <c r="G118" s="272"/>
      <c r="H118" s="214"/>
      <c r="I118" s="214"/>
      <c r="J118" s="214"/>
      <c r="K118" s="580"/>
      <c r="L118" s="582"/>
      <c r="M118" s="270"/>
      <c r="N118" s="313"/>
      <c r="O118" s="313"/>
      <c r="P118" s="313"/>
      <c r="Q118" s="313"/>
      <c r="R118" s="271"/>
      <c r="S118" s="272"/>
      <c r="T118" s="214"/>
      <c r="U118" s="214"/>
      <c r="V118" s="587"/>
      <c r="W118" s="477"/>
      <c r="X118" s="203"/>
      <c r="Y118" s="193"/>
      <c r="Z118" s="193"/>
      <c r="AA118" s="349"/>
      <c r="AB118" s="11"/>
      <c r="AC118" s="193"/>
      <c r="AD118" s="193"/>
      <c r="AE118" s="303"/>
    </row>
    <row r="119" spans="1:34" ht="15.75" hidden="1" customHeight="1" x14ac:dyDescent="0.25">
      <c r="A119" s="115"/>
      <c r="B119" s="270"/>
      <c r="C119" s="313"/>
      <c r="D119" s="313"/>
      <c r="E119" s="313"/>
      <c r="F119" s="271"/>
      <c r="G119" s="272"/>
      <c r="H119" s="214"/>
      <c r="I119" s="214"/>
      <c r="J119" s="214"/>
      <c r="K119" s="580"/>
      <c r="L119" s="582"/>
      <c r="M119" s="270"/>
      <c r="N119" s="313"/>
      <c r="O119" s="313"/>
      <c r="P119" s="313"/>
      <c r="Q119" s="313"/>
      <c r="R119" s="271"/>
      <c r="S119" s="272"/>
      <c r="T119" s="214"/>
      <c r="U119" s="214"/>
      <c r="V119" s="551"/>
      <c r="W119" s="589"/>
      <c r="X119" s="204"/>
      <c r="Y119" s="204"/>
      <c r="Z119" s="204"/>
      <c r="AA119" s="254"/>
      <c r="AB119" s="407"/>
      <c r="AC119" s="236"/>
      <c r="AD119" s="236"/>
      <c r="AE119" s="36"/>
    </row>
    <row r="120" spans="1:34" ht="15.75" hidden="1" customHeight="1" x14ac:dyDescent="0.25">
      <c r="A120" s="115"/>
      <c r="B120" s="270"/>
      <c r="C120" s="313"/>
      <c r="D120" s="313"/>
      <c r="E120" s="313"/>
      <c r="F120" s="271"/>
      <c r="G120" s="272"/>
      <c r="H120" s="214"/>
      <c r="I120" s="214"/>
      <c r="J120" s="214"/>
      <c r="K120" s="580"/>
      <c r="L120" s="582"/>
      <c r="M120" s="270"/>
      <c r="N120" s="313"/>
      <c r="O120" s="313"/>
      <c r="P120" s="313"/>
      <c r="Q120" s="313"/>
      <c r="R120" s="271"/>
      <c r="S120" s="272"/>
      <c r="T120" s="214"/>
      <c r="U120" s="214"/>
      <c r="V120" s="580"/>
      <c r="W120" s="590"/>
      <c r="X120" s="277"/>
      <c r="Y120" s="277"/>
      <c r="Z120" s="277"/>
      <c r="AA120" s="277"/>
      <c r="AB120" s="10"/>
      <c r="AC120" s="277"/>
      <c r="AD120" s="277"/>
      <c r="AE120" s="303"/>
    </row>
    <row r="121" spans="1:34" ht="15.75" hidden="1" customHeight="1" x14ac:dyDescent="0.25">
      <c r="A121" s="115"/>
      <c r="B121" s="270"/>
      <c r="C121" s="313"/>
      <c r="D121" s="313"/>
      <c r="E121" s="313"/>
      <c r="F121" s="271"/>
      <c r="G121" s="272"/>
      <c r="H121" s="214"/>
      <c r="I121" s="214"/>
      <c r="J121" s="214"/>
      <c r="K121" s="580"/>
      <c r="L121" s="582"/>
      <c r="M121" s="270"/>
      <c r="N121" s="313"/>
      <c r="O121" s="313"/>
      <c r="P121" s="313"/>
      <c r="Q121" s="313"/>
      <c r="R121" s="271"/>
      <c r="S121" s="272"/>
      <c r="T121" s="214"/>
      <c r="U121" s="214"/>
      <c r="V121" s="580"/>
      <c r="W121" s="591"/>
      <c r="X121" s="346"/>
      <c r="Y121" s="277"/>
      <c r="Z121" s="277"/>
      <c r="AA121" s="58"/>
      <c r="AB121" s="299"/>
      <c r="AC121" s="389"/>
      <c r="AD121" s="389"/>
      <c r="AE121" s="36"/>
    </row>
    <row r="122" spans="1:34" ht="15.75" hidden="1" customHeight="1" thickBot="1" x14ac:dyDescent="0.3">
      <c r="A122" s="115"/>
      <c r="B122" s="270"/>
      <c r="C122" s="313"/>
      <c r="D122" s="313"/>
      <c r="E122" s="313"/>
      <c r="F122" s="271"/>
      <c r="G122" s="272"/>
      <c r="H122" s="214"/>
      <c r="I122" s="214"/>
      <c r="J122" s="214"/>
      <c r="K122" s="580"/>
      <c r="L122" s="582"/>
      <c r="M122" s="270"/>
      <c r="N122" s="313"/>
      <c r="O122" s="313"/>
      <c r="P122" s="313"/>
      <c r="Q122" s="313"/>
      <c r="R122" s="271"/>
      <c r="S122" s="272"/>
      <c r="T122" s="214"/>
      <c r="U122" s="214"/>
      <c r="V122" s="588"/>
      <c r="W122" s="365"/>
      <c r="X122" s="297"/>
      <c r="Y122" s="297"/>
      <c r="Z122" s="297"/>
      <c r="AA122" s="297"/>
      <c r="AB122" s="143"/>
      <c r="AC122" s="426"/>
      <c r="AD122" s="426"/>
      <c r="AE122" s="232"/>
    </row>
    <row r="123" spans="1:34" ht="15.75" hidden="1" customHeight="1" x14ac:dyDescent="0.25">
      <c r="A123" s="115"/>
      <c r="B123" s="270"/>
      <c r="C123" s="313"/>
      <c r="D123" s="313"/>
      <c r="E123" s="313"/>
      <c r="F123" s="271"/>
      <c r="G123" s="272"/>
      <c r="H123" s="214"/>
      <c r="I123" s="214"/>
      <c r="J123" s="214"/>
      <c r="K123" s="580"/>
      <c r="L123" s="582"/>
      <c r="M123" s="270"/>
      <c r="N123" s="313"/>
      <c r="O123" s="313"/>
      <c r="P123" s="313"/>
      <c r="Q123" s="313"/>
      <c r="R123" s="271"/>
      <c r="S123" s="272"/>
      <c r="T123" s="214"/>
      <c r="U123" s="214"/>
      <c r="V123" s="551">
        <v>5</v>
      </c>
      <c r="W123" s="589" t="s">
        <v>106</v>
      </c>
      <c r="X123" s="204"/>
      <c r="Y123" s="204"/>
      <c r="Z123" s="204"/>
      <c r="AA123" s="476"/>
      <c r="AB123" s="407"/>
      <c r="AC123" s="236"/>
      <c r="AD123" s="236"/>
      <c r="AE123" s="36"/>
    </row>
    <row r="124" spans="1:34" ht="15.75" hidden="1" customHeight="1" x14ac:dyDescent="0.25">
      <c r="A124" s="115"/>
      <c r="B124" s="270"/>
      <c r="C124" s="313"/>
      <c r="D124" s="313"/>
      <c r="E124" s="313"/>
      <c r="F124" s="271"/>
      <c r="G124" s="272"/>
      <c r="H124" s="214"/>
      <c r="I124" s="214"/>
      <c r="J124" s="214"/>
      <c r="K124" s="580"/>
      <c r="L124" s="582"/>
      <c r="M124" s="270"/>
      <c r="N124" s="313"/>
      <c r="O124" s="313"/>
      <c r="P124" s="313"/>
      <c r="Q124" s="313"/>
      <c r="R124" s="271"/>
      <c r="S124" s="272"/>
      <c r="T124" s="214"/>
      <c r="U124" s="214"/>
      <c r="V124" s="580"/>
      <c r="W124" s="590"/>
      <c r="X124" s="277"/>
      <c r="Y124" s="277"/>
      <c r="Z124" s="277"/>
      <c r="AA124" s="470"/>
      <c r="AB124" s="10"/>
      <c r="AC124" s="277"/>
      <c r="AD124" s="277"/>
      <c r="AE124" s="303"/>
    </row>
    <row r="125" spans="1:34" ht="15.75" hidden="1" customHeight="1" x14ac:dyDescent="0.25">
      <c r="A125" s="115"/>
      <c r="B125" s="270"/>
      <c r="C125" s="313"/>
      <c r="D125" s="313"/>
      <c r="E125" s="313"/>
      <c r="F125" s="271"/>
      <c r="G125" s="272"/>
      <c r="H125" s="214"/>
      <c r="I125" s="214"/>
      <c r="J125" s="214"/>
      <c r="K125" s="580"/>
      <c r="L125" s="582"/>
      <c r="M125" s="270"/>
      <c r="N125" s="313"/>
      <c r="O125" s="313"/>
      <c r="P125" s="313"/>
      <c r="Q125" s="313"/>
      <c r="R125" s="271"/>
      <c r="S125" s="272"/>
      <c r="T125" s="214"/>
      <c r="U125" s="214"/>
      <c r="V125" s="580"/>
      <c r="W125" s="590"/>
      <c r="X125" s="277"/>
      <c r="Y125" s="277"/>
      <c r="Z125" s="10"/>
      <c r="AA125" s="361"/>
      <c r="AB125" s="299"/>
      <c r="AC125" s="389"/>
      <c r="AD125" s="389"/>
      <c r="AE125" s="36"/>
    </row>
    <row r="126" spans="1:34" ht="15.75" hidden="1" customHeight="1" thickBot="1" x14ac:dyDescent="0.3">
      <c r="A126" s="115"/>
      <c r="B126" s="270"/>
      <c r="C126" s="313"/>
      <c r="D126" s="313"/>
      <c r="E126" s="313"/>
      <c r="F126" s="271"/>
      <c r="G126" s="272"/>
      <c r="H126" s="214"/>
      <c r="I126" s="214"/>
      <c r="J126" s="214"/>
      <c r="K126" s="580"/>
      <c r="L126" s="582"/>
      <c r="M126" s="270"/>
      <c r="N126" s="313"/>
      <c r="O126" s="313"/>
      <c r="P126" s="313"/>
      <c r="Q126" s="313"/>
      <c r="R126" s="271"/>
      <c r="S126" s="272"/>
      <c r="T126" s="214"/>
      <c r="U126" s="214"/>
      <c r="V126" s="588"/>
      <c r="W126" s="592"/>
      <c r="X126" s="193"/>
      <c r="Y126" s="193"/>
      <c r="Z126" s="11"/>
      <c r="AA126" s="297"/>
      <c r="AB126" s="337"/>
      <c r="AC126" s="432"/>
      <c r="AD126" s="432"/>
      <c r="AE126" s="36"/>
    </row>
    <row r="127" spans="1:34" ht="15.75" hidden="1" customHeight="1" x14ac:dyDescent="0.25">
      <c r="A127" s="115"/>
      <c r="B127" s="270"/>
      <c r="C127" s="313"/>
      <c r="D127" s="313"/>
      <c r="E127" s="313"/>
      <c r="F127" s="271"/>
      <c r="G127" s="272"/>
      <c r="H127" s="214"/>
      <c r="I127" s="214"/>
      <c r="J127" s="214"/>
      <c r="K127" s="580"/>
      <c r="L127" s="582"/>
      <c r="M127" s="270"/>
      <c r="N127" s="313"/>
      <c r="O127" s="313"/>
      <c r="P127" s="313"/>
      <c r="Q127" s="313"/>
      <c r="R127" s="271"/>
      <c r="S127" s="272"/>
      <c r="T127" s="214"/>
      <c r="U127" s="214"/>
      <c r="V127" s="573">
        <v>10</v>
      </c>
      <c r="W127" s="564" t="s">
        <v>106</v>
      </c>
      <c r="X127" s="204"/>
      <c r="Y127" s="204"/>
      <c r="Z127" s="24"/>
      <c r="AA127" s="304"/>
      <c r="AB127" s="398"/>
      <c r="AC127" s="256"/>
      <c r="AD127" s="256"/>
      <c r="AE127" s="376"/>
    </row>
    <row r="128" spans="1:34" ht="15.75" hidden="1" customHeight="1" thickBot="1" x14ac:dyDescent="0.3">
      <c r="A128" s="115"/>
      <c r="B128" s="270"/>
      <c r="C128" s="313"/>
      <c r="D128" s="313"/>
      <c r="E128" s="313"/>
      <c r="F128" s="271"/>
      <c r="G128" s="272"/>
      <c r="H128" s="214"/>
      <c r="I128" s="214"/>
      <c r="J128" s="214"/>
      <c r="K128" s="580"/>
      <c r="L128" s="582"/>
      <c r="M128" s="270"/>
      <c r="N128" s="313"/>
      <c r="O128" s="313"/>
      <c r="P128" s="313"/>
      <c r="Q128" s="313"/>
      <c r="R128" s="271"/>
      <c r="S128" s="272"/>
      <c r="T128" s="214"/>
      <c r="U128" s="214"/>
      <c r="V128" s="575"/>
      <c r="W128" s="565"/>
      <c r="X128" s="193"/>
      <c r="Y128" s="277"/>
      <c r="Z128" s="277"/>
      <c r="AA128" s="327"/>
      <c r="AB128" s="338"/>
      <c r="AC128" s="257"/>
      <c r="AD128" s="257"/>
      <c r="AE128" s="376"/>
    </row>
    <row r="129" spans="1:34" ht="15.75" hidden="1" customHeight="1" x14ac:dyDescent="0.25">
      <c r="A129" s="115"/>
      <c r="B129" s="270"/>
      <c r="C129" s="313"/>
      <c r="D129" s="313"/>
      <c r="E129" s="313"/>
      <c r="F129" s="271"/>
      <c r="G129" s="272"/>
      <c r="H129" s="214"/>
      <c r="I129" s="214"/>
      <c r="J129" s="214"/>
      <c r="K129" s="580"/>
      <c r="L129" s="582"/>
      <c r="M129" s="270"/>
      <c r="N129" s="313"/>
      <c r="O129" s="313"/>
      <c r="P129" s="313"/>
      <c r="Q129" s="313"/>
      <c r="R129" s="271"/>
      <c r="S129" s="272"/>
      <c r="T129" s="214"/>
      <c r="U129" s="214"/>
      <c r="V129" s="551">
        <v>11</v>
      </c>
      <c r="W129" s="564" t="s">
        <v>106</v>
      </c>
      <c r="X129" s="202"/>
      <c r="Y129" s="204"/>
      <c r="Z129" s="24"/>
      <c r="AA129" s="274"/>
      <c r="AB129" s="299"/>
      <c r="AC129" s="396"/>
      <c r="AD129" s="463"/>
      <c r="AE129" s="303"/>
    </row>
    <row r="130" spans="1:34" ht="15.75" hidden="1" customHeight="1" x14ac:dyDescent="0.25">
      <c r="A130" s="115"/>
      <c r="B130" s="270"/>
      <c r="C130" s="313"/>
      <c r="D130" s="313"/>
      <c r="E130" s="313"/>
      <c r="F130" s="271"/>
      <c r="G130" s="272"/>
      <c r="H130" s="214"/>
      <c r="I130" s="214"/>
      <c r="J130" s="214"/>
      <c r="K130" s="580"/>
      <c r="L130" s="582"/>
      <c r="M130" s="270"/>
      <c r="N130" s="313"/>
      <c r="O130" s="313"/>
      <c r="P130" s="313"/>
      <c r="Q130" s="313"/>
      <c r="R130" s="271"/>
      <c r="S130" s="272"/>
      <c r="T130" s="214"/>
      <c r="U130" s="214"/>
      <c r="V130" s="580"/>
      <c r="W130" s="599"/>
      <c r="X130" s="206"/>
      <c r="Y130" s="277"/>
      <c r="Z130" s="277"/>
      <c r="AA130" s="274"/>
      <c r="AB130" s="299"/>
      <c r="AC130" s="396"/>
      <c r="AD130" s="463"/>
      <c r="AE130" s="303"/>
    </row>
    <row r="131" spans="1:34" ht="15.75" hidden="1" customHeight="1" thickBot="1" x14ac:dyDescent="0.3">
      <c r="A131" s="115"/>
      <c r="B131" s="270"/>
      <c r="C131" s="313"/>
      <c r="D131" s="313"/>
      <c r="E131" s="313"/>
      <c r="F131" s="271"/>
      <c r="G131" s="272"/>
      <c r="H131" s="214"/>
      <c r="I131" s="214"/>
      <c r="J131" s="214"/>
      <c r="K131" s="580"/>
      <c r="L131" s="582"/>
      <c r="M131" s="270"/>
      <c r="N131" s="313"/>
      <c r="O131" s="313"/>
      <c r="P131" s="313"/>
      <c r="Q131" s="313"/>
      <c r="R131" s="271"/>
      <c r="S131" s="272"/>
      <c r="T131" s="214"/>
      <c r="U131" s="214"/>
      <c r="V131" s="588"/>
      <c r="W131" s="565"/>
      <c r="X131" s="277"/>
      <c r="Y131" s="277"/>
      <c r="Z131" s="277"/>
      <c r="AA131" s="327"/>
      <c r="AB131" s="338"/>
      <c r="AC131" s="291"/>
      <c r="AD131" s="291"/>
      <c r="AE131" s="385"/>
    </row>
    <row r="132" spans="1:34" ht="15.75" customHeight="1" x14ac:dyDescent="0.25">
      <c r="A132" s="115"/>
      <c r="B132" s="270"/>
      <c r="C132" s="313"/>
      <c r="D132" s="313"/>
      <c r="E132" s="313"/>
      <c r="F132" s="271"/>
      <c r="G132" s="272"/>
      <c r="H132" s="214"/>
      <c r="I132" s="214"/>
      <c r="J132" s="214"/>
      <c r="K132" s="580"/>
      <c r="L132" s="582"/>
      <c r="M132" s="270"/>
      <c r="N132" s="313"/>
      <c r="O132" s="313"/>
      <c r="P132" s="313"/>
      <c r="Q132" s="313"/>
      <c r="R132" s="271"/>
      <c r="S132" s="272"/>
      <c r="T132" s="214"/>
      <c r="U132" s="214"/>
      <c r="V132" s="551">
        <v>4</v>
      </c>
      <c r="W132" s="589" t="s">
        <v>106</v>
      </c>
      <c r="X132" s="33" t="s">
        <v>139</v>
      </c>
      <c r="Y132" s="204" t="s">
        <v>135</v>
      </c>
      <c r="Z132" s="204" t="s">
        <v>185</v>
      </c>
      <c r="AA132" s="304" t="s">
        <v>11</v>
      </c>
      <c r="AB132" s="40" t="s">
        <v>187</v>
      </c>
      <c r="AC132" s="135">
        <v>295141.21000000002</v>
      </c>
      <c r="AD132" s="135">
        <v>295141.21000000002</v>
      </c>
      <c r="AE132" s="373"/>
    </row>
    <row r="133" spans="1:34" ht="15.75" customHeight="1" x14ac:dyDescent="0.25">
      <c r="A133" s="115"/>
      <c r="B133" s="270"/>
      <c r="C133" s="313"/>
      <c r="D133" s="313"/>
      <c r="E133" s="313"/>
      <c r="F133" s="271"/>
      <c r="G133" s="272"/>
      <c r="H133" s="214"/>
      <c r="I133" s="214"/>
      <c r="J133" s="214"/>
      <c r="K133" s="580"/>
      <c r="L133" s="582"/>
      <c r="M133" s="270"/>
      <c r="N133" s="313"/>
      <c r="O133" s="313"/>
      <c r="P133" s="313"/>
      <c r="Q133" s="313"/>
      <c r="R133" s="271"/>
      <c r="S133" s="272"/>
      <c r="T133" s="214"/>
      <c r="U133" s="214"/>
      <c r="V133" s="580"/>
      <c r="W133" s="590"/>
      <c r="X133" s="33" t="s">
        <v>186</v>
      </c>
      <c r="Y133" s="277"/>
      <c r="Z133" s="277"/>
      <c r="AA133" s="274" t="s">
        <v>11</v>
      </c>
      <c r="AB133" s="30" t="s">
        <v>188</v>
      </c>
      <c r="AC133" s="110">
        <v>74797.009999999995</v>
      </c>
      <c r="AD133" s="110">
        <v>74797.009999999995</v>
      </c>
      <c r="AE133" s="376"/>
    </row>
    <row r="134" spans="1:34" ht="15.75" customHeight="1" x14ac:dyDescent="0.25">
      <c r="A134" s="115"/>
      <c r="B134" s="270"/>
      <c r="C134" s="313"/>
      <c r="D134" s="313"/>
      <c r="E134" s="313"/>
      <c r="F134" s="271"/>
      <c r="G134" s="272"/>
      <c r="H134" s="214"/>
      <c r="I134" s="214"/>
      <c r="J134" s="214"/>
      <c r="K134" s="580"/>
      <c r="L134" s="582"/>
      <c r="M134" s="270"/>
      <c r="N134" s="313"/>
      <c r="O134" s="313"/>
      <c r="P134" s="313"/>
      <c r="Q134" s="313"/>
      <c r="R134" s="271"/>
      <c r="S134" s="272"/>
      <c r="T134" s="214"/>
      <c r="U134" s="214"/>
      <c r="V134" s="580"/>
      <c r="W134" s="590"/>
      <c r="X134" s="277"/>
      <c r="Y134" s="277"/>
      <c r="Z134" s="10"/>
      <c r="AA134" s="274" t="s">
        <v>11</v>
      </c>
      <c r="AB134" s="30" t="s">
        <v>189</v>
      </c>
      <c r="AC134" s="110">
        <v>165103.29999999999</v>
      </c>
      <c r="AD134" s="110">
        <v>165103.29999999999</v>
      </c>
      <c r="AE134" s="376"/>
    </row>
    <row r="135" spans="1:34" ht="15.75" customHeight="1" x14ac:dyDescent="0.25">
      <c r="A135" s="115"/>
      <c r="B135" s="270"/>
      <c r="C135" s="313"/>
      <c r="D135" s="313"/>
      <c r="E135" s="313"/>
      <c r="F135" s="271"/>
      <c r="G135" s="272"/>
      <c r="H135" s="214"/>
      <c r="I135" s="214"/>
      <c r="J135" s="214"/>
      <c r="K135" s="580"/>
      <c r="L135" s="582"/>
      <c r="M135" s="270"/>
      <c r="N135" s="313"/>
      <c r="O135" s="313"/>
      <c r="P135" s="313"/>
      <c r="Q135" s="313"/>
      <c r="R135" s="271"/>
      <c r="S135" s="272"/>
      <c r="T135" s="214"/>
      <c r="U135" s="214"/>
      <c r="V135" s="580"/>
      <c r="W135" s="590"/>
      <c r="X135" s="277"/>
      <c r="Y135" s="277"/>
      <c r="Z135" s="10"/>
      <c r="AA135" s="274" t="s">
        <v>11</v>
      </c>
      <c r="AB135" s="30" t="s">
        <v>190</v>
      </c>
      <c r="AC135" s="110">
        <v>131508.67000000001</v>
      </c>
      <c r="AD135" s="110">
        <v>131508.67000000001</v>
      </c>
      <c r="AE135" s="376"/>
    </row>
    <row r="136" spans="1:34" ht="15.75" customHeight="1" x14ac:dyDescent="0.25">
      <c r="A136" s="115"/>
      <c r="B136" s="270"/>
      <c r="C136" s="313"/>
      <c r="D136" s="313"/>
      <c r="E136" s="313"/>
      <c r="F136" s="271"/>
      <c r="G136" s="272"/>
      <c r="H136" s="214"/>
      <c r="I136" s="214"/>
      <c r="J136" s="214"/>
      <c r="K136" s="580"/>
      <c r="L136" s="582"/>
      <c r="M136" s="270"/>
      <c r="N136" s="313"/>
      <c r="O136" s="313"/>
      <c r="P136" s="313"/>
      <c r="Q136" s="313"/>
      <c r="R136" s="271"/>
      <c r="S136" s="272"/>
      <c r="T136" s="214"/>
      <c r="U136" s="214"/>
      <c r="V136" s="580"/>
      <c r="W136" s="590"/>
      <c r="X136" s="277"/>
      <c r="Y136" s="277"/>
      <c r="Z136" s="10"/>
      <c r="AA136" s="274" t="s">
        <v>11</v>
      </c>
      <c r="AB136" s="30" t="s">
        <v>191</v>
      </c>
      <c r="AC136" s="110">
        <v>182521.52</v>
      </c>
      <c r="AD136" s="110">
        <v>182521.52</v>
      </c>
      <c r="AE136" s="376"/>
    </row>
    <row r="137" spans="1:34" ht="15.75" customHeight="1" x14ac:dyDescent="0.25">
      <c r="A137" s="115"/>
      <c r="B137" s="270"/>
      <c r="C137" s="313"/>
      <c r="D137" s="313"/>
      <c r="E137" s="313"/>
      <c r="F137" s="271"/>
      <c r="G137" s="272"/>
      <c r="H137" s="214"/>
      <c r="I137" s="214"/>
      <c r="J137" s="214"/>
      <c r="K137" s="580"/>
      <c r="L137" s="582"/>
      <c r="M137" s="270"/>
      <c r="N137" s="313"/>
      <c r="O137" s="313"/>
      <c r="P137" s="313"/>
      <c r="Q137" s="313"/>
      <c r="R137" s="271"/>
      <c r="S137" s="272"/>
      <c r="T137" s="214"/>
      <c r="U137" s="214"/>
      <c r="V137" s="580"/>
      <c r="W137" s="590"/>
      <c r="X137" s="277"/>
      <c r="Y137" s="277"/>
      <c r="Z137" s="10"/>
      <c r="AA137" s="274" t="s">
        <v>11</v>
      </c>
      <c r="AB137" s="30" t="s">
        <v>192</v>
      </c>
      <c r="AC137" s="110">
        <v>92839.78</v>
      </c>
      <c r="AD137" s="110">
        <v>92839.78</v>
      </c>
      <c r="AE137" s="376"/>
    </row>
    <row r="138" spans="1:34" ht="15.75" customHeight="1" x14ac:dyDescent="0.25">
      <c r="A138" s="115"/>
      <c r="B138" s="270"/>
      <c r="C138" s="313"/>
      <c r="D138" s="313"/>
      <c r="E138" s="313"/>
      <c r="F138" s="271"/>
      <c r="G138" s="272"/>
      <c r="H138" s="214"/>
      <c r="I138" s="214"/>
      <c r="J138" s="214"/>
      <c r="K138" s="580"/>
      <c r="L138" s="582"/>
      <c r="M138" s="270"/>
      <c r="N138" s="313"/>
      <c r="O138" s="313"/>
      <c r="P138" s="313"/>
      <c r="Q138" s="313"/>
      <c r="R138" s="271"/>
      <c r="S138" s="272"/>
      <c r="T138" s="214"/>
      <c r="U138" s="214"/>
      <c r="V138" s="580"/>
      <c r="W138" s="590"/>
      <c r="X138" s="277"/>
      <c r="Y138" s="277"/>
      <c r="Z138" s="10"/>
      <c r="AA138" s="274" t="s">
        <v>11</v>
      </c>
      <c r="AB138" s="30" t="s">
        <v>193</v>
      </c>
      <c r="AC138" s="110">
        <v>115277.62</v>
      </c>
      <c r="AD138" s="110">
        <v>115277.62</v>
      </c>
      <c r="AE138" s="376"/>
      <c r="AH138" t="s">
        <v>114</v>
      </c>
    </row>
    <row r="139" spans="1:34" ht="15.75" customHeight="1" x14ac:dyDescent="0.25">
      <c r="A139" s="115"/>
      <c r="B139" s="270"/>
      <c r="C139" s="313"/>
      <c r="D139" s="313"/>
      <c r="E139" s="313"/>
      <c r="F139" s="271"/>
      <c r="G139" s="272"/>
      <c r="H139" s="214"/>
      <c r="I139" s="214"/>
      <c r="J139" s="214"/>
      <c r="K139" s="580"/>
      <c r="L139" s="582"/>
      <c r="M139" s="270"/>
      <c r="N139" s="313"/>
      <c r="O139" s="313"/>
      <c r="P139" s="313"/>
      <c r="Q139" s="313"/>
      <c r="R139" s="271"/>
      <c r="S139" s="272"/>
      <c r="T139" s="214"/>
      <c r="U139" s="214"/>
      <c r="V139" s="580"/>
      <c r="W139" s="590"/>
      <c r="X139" s="277"/>
      <c r="Y139" s="277"/>
      <c r="Z139" s="10"/>
      <c r="AA139" s="274" t="s">
        <v>11</v>
      </c>
      <c r="AB139" s="30" t="s">
        <v>194</v>
      </c>
      <c r="AC139" s="110">
        <v>558327.18999999994</v>
      </c>
      <c r="AD139" s="110">
        <v>558327.18999999994</v>
      </c>
      <c r="AE139" s="376"/>
      <c r="AH139" t="s">
        <v>114</v>
      </c>
    </row>
    <row r="140" spans="1:34" ht="15.75" customHeight="1" x14ac:dyDescent="0.25">
      <c r="A140" s="115"/>
      <c r="B140" s="270"/>
      <c r="C140" s="313"/>
      <c r="D140" s="313"/>
      <c r="E140" s="313"/>
      <c r="F140" s="271"/>
      <c r="G140" s="272"/>
      <c r="H140" s="214"/>
      <c r="I140" s="214"/>
      <c r="J140" s="214"/>
      <c r="K140" s="580"/>
      <c r="L140" s="582"/>
      <c r="M140" s="270"/>
      <c r="N140" s="313"/>
      <c r="O140" s="313"/>
      <c r="P140" s="313"/>
      <c r="Q140" s="313"/>
      <c r="R140" s="271"/>
      <c r="S140" s="272"/>
      <c r="T140" s="214"/>
      <c r="U140" s="214"/>
      <c r="V140" s="580"/>
      <c r="W140" s="590"/>
      <c r="X140" s="277"/>
      <c r="Y140" s="277"/>
      <c r="Z140" s="10"/>
      <c r="AA140" s="274" t="s">
        <v>11</v>
      </c>
      <c r="AB140" s="30" t="s">
        <v>195</v>
      </c>
      <c r="AC140" s="110">
        <v>76907.929999999993</v>
      </c>
      <c r="AD140" s="110">
        <v>76907.929999999993</v>
      </c>
      <c r="AE140" s="376"/>
    </row>
    <row r="141" spans="1:34" ht="15.75" customHeight="1" x14ac:dyDescent="0.25">
      <c r="A141" s="115"/>
      <c r="B141" s="270"/>
      <c r="C141" s="313"/>
      <c r="D141" s="313"/>
      <c r="E141" s="313"/>
      <c r="F141" s="271"/>
      <c r="G141" s="272"/>
      <c r="H141" s="214"/>
      <c r="I141" s="214"/>
      <c r="J141" s="214"/>
      <c r="K141" s="580"/>
      <c r="L141" s="582"/>
      <c r="M141" s="270"/>
      <c r="N141" s="313"/>
      <c r="O141" s="313"/>
      <c r="P141" s="313"/>
      <c r="Q141" s="313"/>
      <c r="R141" s="271"/>
      <c r="S141" s="272"/>
      <c r="T141" s="214"/>
      <c r="U141" s="214"/>
      <c r="V141" s="580"/>
      <c r="W141" s="590"/>
      <c r="X141" s="277"/>
      <c r="Y141" s="277"/>
      <c r="Z141" s="10"/>
      <c r="AA141" s="274" t="s">
        <v>11</v>
      </c>
      <c r="AB141" s="30" t="s">
        <v>196</v>
      </c>
      <c r="AC141" s="110">
        <v>96518.54</v>
      </c>
      <c r="AD141" s="110">
        <v>96518.54</v>
      </c>
      <c r="AE141" s="376"/>
    </row>
    <row r="142" spans="1:34" ht="15.75" customHeight="1" x14ac:dyDescent="0.25">
      <c r="A142" s="115"/>
      <c r="B142" s="270"/>
      <c r="C142" s="313"/>
      <c r="D142" s="313"/>
      <c r="E142" s="313"/>
      <c r="F142" s="271"/>
      <c r="G142" s="272"/>
      <c r="H142" s="214"/>
      <c r="I142" s="214"/>
      <c r="J142" s="214"/>
      <c r="K142" s="580"/>
      <c r="L142" s="582"/>
      <c r="M142" s="270"/>
      <c r="N142" s="313"/>
      <c r="O142" s="313"/>
      <c r="P142" s="313"/>
      <c r="Q142" s="313"/>
      <c r="R142" s="271"/>
      <c r="S142" s="272"/>
      <c r="T142" s="214"/>
      <c r="U142" s="214"/>
      <c r="V142" s="580"/>
      <c r="W142" s="590"/>
      <c r="X142" s="277"/>
      <c r="Y142" s="277"/>
      <c r="Z142" s="10"/>
      <c r="AA142" s="274" t="s">
        <v>11</v>
      </c>
      <c r="AB142" s="30" t="s">
        <v>197</v>
      </c>
      <c r="AC142" s="110">
        <v>95734.74</v>
      </c>
      <c r="AD142" s="110">
        <v>95734.74</v>
      </c>
      <c r="AE142" s="376"/>
    </row>
    <row r="143" spans="1:34" ht="15.75" customHeight="1" thickBot="1" x14ac:dyDescent="0.3">
      <c r="A143" s="115"/>
      <c r="B143" s="270"/>
      <c r="C143" s="313"/>
      <c r="D143" s="313"/>
      <c r="E143" s="313"/>
      <c r="F143" s="271"/>
      <c r="G143" s="272"/>
      <c r="H143" s="214"/>
      <c r="I143" s="214"/>
      <c r="J143" s="214"/>
      <c r="K143" s="580"/>
      <c r="L143" s="582"/>
      <c r="M143" s="270"/>
      <c r="N143" s="313"/>
      <c r="O143" s="313"/>
      <c r="P143" s="313"/>
      <c r="Q143" s="313"/>
      <c r="R143" s="271"/>
      <c r="S143" s="272"/>
      <c r="T143" s="214"/>
      <c r="U143" s="214"/>
      <c r="V143" s="580"/>
      <c r="W143" s="590"/>
      <c r="X143" s="277"/>
      <c r="Y143" s="277"/>
      <c r="Z143" s="10"/>
      <c r="AA143" s="452" t="s">
        <v>11</v>
      </c>
      <c r="AB143" s="30" t="s">
        <v>198</v>
      </c>
      <c r="AC143" s="110">
        <v>77153.38</v>
      </c>
      <c r="AD143" s="110">
        <v>77153.38</v>
      </c>
      <c r="AE143" s="377"/>
    </row>
    <row r="144" spans="1:34" ht="15.75" customHeight="1" x14ac:dyDescent="0.25">
      <c r="A144" s="115"/>
      <c r="B144" s="270"/>
      <c r="C144" s="313"/>
      <c r="D144" s="313"/>
      <c r="E144" s="313"/>
      <c r="F144" s="271"/>
      <c r="G144" s="272"/>
      <c r="H144" s="214"/>
      <c r="I144" s="214"/>
      <c r="J144" s="214"/>
      <c r="K144" s="580"/>
      <c r="L144" s="582"/>
      <c r="M144" s="270"/>
      <c r="N144" s="313"/>
      <c r="O144" s="313"/>
      <c r="P144" s="313"/>
      <c r="Q144" s="313"/>
      <c r="R144" s="271"/>
      <c r="S144" s="272"/>
      <c r="T144" s="214"/>
      <c r="U144" s="214"/>
      <c r="V144" s="580"/>
      <c r="W144" s="590"/>
      <c r="X144" s="277"/>
      <c r="Y144" s="277"/>
      <c r="Z144" s="10"/>
      <c r="AA144" s="274" t="s">
        <v>11</v>
      </c>
      <c r="AB144" s="30" t="s">
        <v>199</v>
      </c>
      <c r="AC144" s="110">
        <v>101109.9</v>
      </c>
      <c r="AD144" s="110">
        <v>101109.9</v>
      </c>
      <c r="AE144" s="228"/>
    </row>
    <row r="145" spans="1:34" ht="15.75" customHeight="1" x14ac:dyDescent="0.25">
      <c r="A145" s="115"/>
      <c r="B145" s="270"/>
      <c r="C145" s="313"/>
      <c r="D145" s="313"/>
      <c r="E145" s="313"/>
      <c r="F145" s="271"/>
      <c r="G145" s="272"/>
      <c r="H145" s="214"/>
      <c r="I145" s="214"/>
      <c r="J145" s="214"/>
      <c r="K145" s="580"/>
      <c r="L145" s="582"/>
      <c r="M145" s="270"/>
      <c r="N145" s="313"/>
      <c r="O145" s="313"/>
      <c r="P145" s="313"/>
      <c r="Q145" s="313"/>
      <c r="R145" s="271"/>
      <c r="S145" s="272"/>
      <c r="T145" s="214"/>
      <c r="U145" s="214"/>
      <c r="V145" s="580"/>
      <c r="W145" s="590"/>
      <c r="X145" s="277"/>
      <c r="Y145" s="277"/>
      <c r="Z145" s="10"/>
      <c r="AA145" s="274" t="s">
        <v>11</v>
      </c>
      <c r="AB145" s="30" t="s">
        <v>200</v>
      </c>
      <c r="AC145" s="110">
        <v>32953.57</v>
      </c>
      <c r="AD145" s="110">
        <v>32953.57</v>
      </c>
      <c r="AE145" s="36"/>
    </row>
    <row r="146" spans="1:34" ht="15.75" customHeight="1" thickBot="1" x14ac:dyDescent="0.3">
      <c r="A146" s="115"/>
      <c r="B146" s="270"/>
      <c r="C146" s="313"/>
      <c r="D146" s="313"/>
      <c r="E146" s="313"/>
      <c r="F146" s="271"/>
      <c r="G146" s="272"/>
      <c r="H146" s="214"/>
      <c r="I146" s="214"/>
      <c r="J146" s="214"/>
      <c r="K146" s="580"/>
      <c r="L146" s="582"/>
      <c r="M146" s="270"/>
      <c r="N146" s="313"/>
      <c r="O146" s="313"/>
      <c r="P146" s="313"/>
      <c r="Q146" s="313"/>
      <c r="R146" s="271"/>
      <c r="S146" s="272"/>
      <c r="T146" s="214"/>
      <c r="U146" s="214"/>
      <c r="V146" s="580"/>
      <c r="W146" s="590"/>
      <c r="X146" s="277"/>
      <c r="Y146" s="277"/>
      <c r="Z146" s="10"/>
      <c r="AA146" s="453" t="s">
        <v>11</v>
      </c>
      <c r="AB146" s="25" t="s">
        <v>201</v>
      </c>
      <c r="AC146" s="80">
        <v>54777.19</v>
      </c>
      <c r="AD146" s="80">
        <v>54777.19</v>
      </c>
      <c r="AE146" s="36"/>
    </row>
    <row r="147" spans="1:34" ht="15.75" hidden="1" customHeight="1" x14ac:dyDescent="0.25">
      <c r="A147" s="115"/>
      <c r="B147" s="270"/>
      <c r="C147" s="313"/>
      <c r="D147" s="313"/>
      <c r="E147" s="313"/>
      <c r="F147" s="271"/>
      <c r="G147" s="272"/>
      <c r="H147" s="214"/>
      <c r="I147" s="214"/>
      <c r="J147" s="214"/>
      <c r="K147" s="580"/>
      <c r="L147" s="582"/>
      <c r="M147" s="270"/>
      <c r="N147" s="313"/>
      <c r="O147" s="313"/>
      <c r="P147" s="313"/>
      <c r="Q147" s="313"/>
      <c r="R147" s="271"/>
      <c r="S147" s="272"/>
      <c r="T147" s="214"/>
      <c r="U147" s="214"/>
      <c r="V147" s="580"/>
      <c r="W147" s="590"/>
      <c r="X147" s="277"/>
      <c r="Y147" s="277"/>
      <c r="Z147" s="10"/>
      <c r="AA147" s="327"/>
      <c r="AB147" s="338"/>
      <c r="AC147" s="430"/>
      <c r="AD147" s="430"/>
      <c r="AE147" s="36"/>
    </row>
    <row r="148" spans="1:34" ht="15.75" hidden="1" customHeight="1" thickBot="1" x14ac:dyDescent="0.3">
      <c r="A148" s="115"/>
      <c r="B148" s="270"/>
      <c r="C148" s="313"/>
      <c r="D148" s="313"/>
      <c r="E148" s="313"/>
      <c r="F148" s="271"/>
      <c r="G148" s="272"/>
      <c r="H148" s="214"/>
      <c r="I148" s="214"/>
      <c r="J148" s="214"/>
      <c r="K148" s="580"/>
      <c r="L148" s="582"/>
      <c r="M148" s="270"/>
      <c r="N148" s="313"/>
      <c r="O148" s="313"/>
      <c r="P148" s="313"/>
      <c r="Q148" s="313"/>
      <c r="R148" s="271"/>
      <c r="S148" s="272"/>
      <c r="T148" s="214"/>
      <c r="U148" s="214"/>
      <c r="V148" s="588"/>
      <c r="W148" s="592"/>
      <c r="X148" s="277"/>
      <c r="Y148" s="277"/>
      <c r="Z148" s="10"/>
      <c r="AA148" s="327"/>
      <c r="AB148" s="338"/>
      <c r="AC148" s="430"/>
      <c r="AD148" s="430"/>
      <c r="AE148" s="119"/>
    </row>
    <row r="149" spans="1:34" ht="15.75" hidden="1" customHeight="1" x14ac:dyDescent="0.25">
      <c r="A149" s="115"/>
      <c r="B149" s="270"/>
      <c r="C149" s="313"/>
      <c r="D149" s="313"/>
      <c r="E149" s="313"/>
      <c r="F149" s="271"/>
      <c r="G149" s="272"/>
      <c r="H149" s="214"/>
      <c r="I149" s="214"/>
      <c r="J149" s="214"/>
      <c r="K149" s="580"/>
      <c r="L149" s="582"/>
      <c r="M149" s="270"/>
      <c r="N149" s="313"/>
      <c r="O149" s="313"/>
      <c r="P149" s="313"/>
      <c r="Q149" s="313"/>
      <c r="R149" s="271"/>
      <c r="S149" s="272"/>
      <c r="T149" s="214"/>
      <c r="U149" s="214"/>
      <c r="V149" s="551"/>
      <c r="W149" s="564"/>
      <c r="X149" s="204"/>
      <c r="Y149" s="204"/>
      <c r="Z149" s="24"/>
      <c r="AA149" s="304"/>
      <c r="AB149" s="398"/>
      <c r="AC149" s="256"/>
      <c r="AD149" s="256"/>
      <c r="AE149" s="373"/>
    </row>
    <row r="150" spans="1:34" ht="15.75" hidden="1" customHeight="1" thickBot="1" x14ac:dyDescent="0.3">
      <c r="A150" s="115"/>
      <c r="B150" s="270"/>
      <c r="C150" s="313"/>
      <c r="D150" s="313"/>
      <c r="E150" s="313"/>
      <c r="F150" s="271"/>
      <c r="G150" s="272"/>
      <c r="H150" s="214"/>
      <c r="I150" s="214"/>
      <c r="J150" s="214"/>
      <c r="K150" s="580"/>
      <c r="L150" s="582"/>
      <c r="M150" s="270"/>
      <c r="N150" s="313"/>
      <c r="O150" s="313"/>
      <c r="P150" s="313"/>
      <c r="Q150" s="313"/>
      <c r="R150" s="271"/>
      <c r="S150" s="272"/>
      <c r="T150" s="214"/>
      <c r="U150" s="214"/>
      <c r="V150" s="588"/>
      <c r="W150" s="565"/>
      <c r="X150" s="277"/>
      <c r="Y150" s="193"/>
      <c r="Z150" s="11"/>
      <c r="AA150" s="276"/>
      <c r="AB150" s="337"/>
      <c r="AC150" s="431"/>
      <c r="AD150" s="431"/>
      <c r="AE150" s="377"/>
    </row>
    <row r="151" spans="1:34" ht="15.75" customHeight="1" thickBot="1" x14ac:dyDescent="0.3">
      <c r="A151" s="115"/>
      <c r="B151" s="270"/>
      <c r="C151" s="313"/>
      <c r="D151" s="313"/>
      <c r="E151" s="313"/>
      <c r="F151" s="271"/>
      <c r="G151" s="272"/>
      <c r="H151" s="214"/>
      <c r="I151" s="214"/>
      <c r="J151" s="214"/>
      <c r="K151" s="580"/>
      <c r="L151" s="582"/>
      <c r="M151" s="270"/>
      <c r="N151" s="313"/>
      <c r="O151" s="313"/>
      <c r="P151" s="313"/>
      <c r="Q151" s="313"/>
      <c r="R151" s="271"/>
      <c r="S151" s="272"/>
      <c r="T151" s="214"/>
      <c r="U151" s="214"/>
      <c r="V151" s="551">
        <v>5</v>
      </c>
      <c r="W151" s="564" t="s">
        <v>106</v>
      </c>
      <c r="X151" s="204" t="s">
        <v>139</v>
      </c>
      <c r="Y151" s="204" t="s">
        <v>131</v>
      </c>
      <c r="Z151" s="204" t="s">
        <v>202</v>
      </c>
      <c r="AA151" s="202" t="s">
        <v>11</v>
      </c>
      <c r="AB151" s="207" t="s">
        <v>204</v>
      </c>
      <c r="AC151" s="202">
        <v>30000</v>
      </c>
      <c r="AD151" s="202">
        <v>30000</v>
      </c>
      <c r="AE151" s="373"/>
    </row>
    <row r="152" spans="1:34" ht="15.75" customHeight="1" thickBot="1" x14ac:dyDescent="0.3">
      <c r="A152" s="115"/>
      <c r="B152" s="270"/>
      <c r="C152" s="313"/>
      <c r="D152" s="313"/>
      <c r="E152" s="313"/>
      <c r="F152" s="271"/>
      <c r="G152" s="272"/>
      <c r="H152" s="214"/>
      <c r="I152" s="214"/>
      <c r="J152" s="214"/>
      <c r="K152" s="580"/>
      <c r="L152" s="582"/>
      <c r="M152" s="270"/>
      <c r="N152" s="313"/>
      <c r="O152" s="313"/>
      <c r="P152" s="313"/>
      <c r="Q152" s="313"/>
      <c r="R152" s="271"/>
      <c r="S152" s="272"/>
      <c r="T152" s="214"/>
      <c r="U152" s="214"/>
      <c r="V152" s="580"/>
      <c r="W152" s="565"/>
      <c r="X152" s="193" t="s">
        <v>203</v>
      </c>
      <c r="Y152" s="193"/>
      <c r="Z152" s="193"/>
      <c r="AA152" s="378"/>
      <c r="AB152" s="184"/>
      <c r="AC152" s="203"/>
      <c r="AD152" s="203"/>
      <c r="AE152" s="380"/>
    </row>
    <row r="153" spans="1:34" ht="15.75" customHeight="1" x14ac:dyDescent="0.25">
      <c r="A153" s="115"/>
      <c r="B153" s="270"/>
      <c r="C153" s="313"/>
      <c r="D153" s="313"/>
      <c r="E153" s="313"/>
      <c r="F153" s="271"/>
      <c r="G153" s="272"/>
      <c r="H153" s="214"/>
      <c r="I153" s="214"/>
      <c r="J153" s="214"/>
      <c r="K153" s="580"/>
      <c r="L153" s="582"/>
      <c r="M153" s="270"/>
      <c r="N153" s="313"/>
      <c r="O153" s="313"/>
      <c r="P153" s="313"/>
      <c r="Q153" s="313"/>
      <c r="R153" s="271"/>
      <c r="S153" s="272"/>
      <c r="T153" s="214"/>
      <c r="U153" s="214"/>
      <c r="V153" s="367">
        <v>6</v>
      </c>
      <c r="W153" s="362" t="s">
        <v>106</v>
      </c>
      <c r="X153" s="202" t="s">
        <v>142</v>
      </c>
      <c r="Y153" s="204" t="s">
        <v>130</v>
      </c>
      <c r="Z153" s="24" t="s">
        <v>152</v>
      </c>
      <c r="AA153" s="274" t="s">
        <v>11</v>
      </c>
      <c r="AB153" s="78" t="s">
        <v>208</v>
      </c>
      <c r="AC153" s="445">
        <v>6922.89</v>
      </c>
      <c r="AD153" s="462">
        <v>6922.89</v>
      </c>
      <c r="AE153" s="373"/>
    </row>
    <row r="154" spans="1:34" ht="15.75" customHeight="1" x14ac:dyDescent="0.25">
      <c r="A154" s="115"/>
      <c r="B154" s="270"/>
      <c r="C154" s="313"/>
      <c r="D154" s="313"/>
      <c r="E154" s="313"/>
      <c r="F154" s="271"/>
      <c r="G154" s="272"/>
      <c r="H154" s="214"/>
      <c r="I154" s="214"/>
      <c r="J154" s="214"/>
      <c r="K154" s="580"/>
      <c r="L154" s="582"/>
      <c r="M154" s="270"/>
      <c r="N154" s="313"/>
      <c r="O154" s="313"/>
      <c r="P154" s="313"/>
      <c r="Q154" s="313"/>
      <c r="R154" s="271"/>
      <c r="S154" s="272"/>
      <c r="T154" s="214"/>
      <c r="U154" s="214"/>
      <c r="V154" s="366"/>
      <c r="W154" s="368"/>
      <c r="X154" s="206" t="s">
        <v>153</v>
      </c>
      <c r="Y154" s="277"/>
      <c r="Z154" s="10"/>
      <c r="AA154" s="274" t="s">
        <v>11</v>
      </c>
      <c r="AB154" s="78" t="s">
        <v>209</v>
      </c>
      <c r="AC154" s="445">
        <v>38008.03</v>
      </c>
      <c r="AD154" s="462">
        <v>38008.03</v>
      </c>
      <c r="AE154" s="376"/>
    </row>
    <row r="155" spans="1:34" ht="15.75" customHeight="1" x14ac:dyDescent="0.25">
      <c r="A155" s="115"/>
      <c r="B155" s="270"/>
      <c r="C155" s="313"/>
      <c r="D155" s="313"/>
      <c r="E155" s="313"/>
      <c r="F155" s="271"/>
      <c r="G155" s="272"/>
      <c r="H155" s="214"/>
      <c r="I155" s="214"/>
      <c r="J155" s="214"/>
      <c r="K155" s="580"/>
      <c r="L155" s="582"/>
      <c r="M155" s="270"/>
      <c r="N155" s="313"/>
      <c r="O155" s="313"/>
      <c r="P155" s="313"/>
      <c r="Q155" s="313"/>
      <c r="R155" s="271"/>
      <c r="S155" s="272"/>
      <c r="T155" s="214"/>
      <c r="U155" s="214"/>
      <c r="V155" s="366"/>
      <c r="W155" s="368"/>
      <c r="X155" s="206"/>
      <c r="Y155" s="277"/>
      <c r="Z155" s="277"/>
      <c r="AA155" s="274" t="s">
        <v>11</v>
      </c>
      <c r="AB155" s="30" t="s">
        <v>210</v>
      </c>
      <c r="AC155" s="445">
        <v>18826.87</v>
      </c>
      <c r="AD155" s="462">
        <v>18826.87</v>
      </c>
      <c r="AE155" s="376"/>
    </row>
    <row r="156" spans="1:34" ht="15.75" customHeight="1" x14ac:dyDescent="0.25">
      <c r="A156" s="115"/>
      <c r="B156" s="270"/>
      <c r="C156" s="313"/>
      <c r="D156" s="313"/>
      <c r="E156" s="313"/>
      <c r="F156" s="271"/>
      <c r="G156" s="272"/>
      <c r="H156" s="214"/>
      <c r="I156" s="214"/>
      <c r="J156" s="214"/>
      <c r="K156" s="580"/>
      <c r="L156" s="582"/>
      <c r="M156" s="270"/>
      <c r="N156" s="313"/>
      <c r="O156" s="313"/>
      <c r="P156" s="313"/>
      <c r="Q156" s="313"/>
      <c r="R156" s="271"/>
      <c r="S156" s="272"/>
      <c r="T156" s="214"/>
      <c r="U156" s="214"/>
      <c r="V156" s="366"/>
      <c r="W156" s="368"/>
      <c r="X156" s="206"/>
      <c r="Y156" s="277"/>
      <c r="Z156" s="277"/>
      <c r="AA156" s="444" t="s">
        <v>11</v>
      </c>
      <c r="AB156" s="30" t="s">
        <v>211</v>
      </c>
      <c r="AC156" s="445">
        <v>64557.82</v>
      </c>
      <c r="AD156" s="462">
        <v>64557.82</v>
      </c>
      <c r="AE156" s="376"/>
    </row>
    <row r="157" spans="1:34" ht="15.75" customHeight="1" x14ac:dyDescent="0.25">
      <c r="A157" s="115"/>
      <c r="B157" s="270"/>
      <c r="C157" s="313"/>
      <c r="D157" s="313"/>
      <c r="E157" s="313"/>
      <c r="F157" s="271"/>
      <c r="G157" s="272"/>
      <c r="H157" s="214"/>
      <c r="I157" s="214"/>
      <c r="J157" s="214"/>
      <c r="K157" s="580"/>
      <c r="L157" s="582"/>
      <c r="M157" s="270"/>
      <c r="N157" s="313"/>
      <c r="O157" s="313"/>
      <c r="P157" s="313"/>
      <c r="Q157" s="313"/>
      <c r="R157" s="271"/>
      <c r="S157" s="272"/>
      <c r="T157" s="214"/>
      <c r="U157" s="214"/>
      <c r="V157" s="366"/>
      <c r="W157" s="368"/>
      <c r="X157" s="206"/>
      <c r="Y157" s="277"/>
      <c r="Z157" s="277"/>
      <c r="AA157" s="274" t="s">
        <v>11</v>
      </c>
      <c r="AB157" s="30" t="s">
        <v>212</v>
      </c>
      <c r="AC157" s="445">
        <v>57466.89</v>
      </c>
      <c r="AD157" s="462">
        <v>57466.89</v>
      </c>
      <c r="AE157" s="376"/>
    </row>
    <row r="158" spans="1:34" ht="15.75" customHeight="1" thickBot="1" x14ac:dyDescent="0.3">
      <c r="A158" s="115"/>
      <c r="B158" s="270"/>
      <c r="C158" s="313"/>
      <c r="D158" s="313"/>
      <c r="E158" s="313"/>
      <c r="F158" s="271"/>
      <c r="G158" s="272"/>
      <c r="H158" s="214"/>
      <c r="I158" s="214"/>
      <c r="J158" s="214"/>
      <c r="K158" s="580"/>
      <c r="L158" s="582"/>
      <c r="M158" s="270"/>
      <c r="N158" s="313"/>
      <c r="O158" s="313"/>
      <c r="P158" s="313"/>
      <c r="Q158" s="313"/>
      <c r="R158" s="271"/>
      <c r="S158" s="272"/>
      <c r="T158" s="214"/>
      <c r="U158" s="214"/>
      <c r="V158" s="366"/>
      <c r="W158" s="368"/>
      <c r="X158" s="277"/>
      <c r="Y158" s="277"/>
      <c r="Z158" s="277"/>
      <c r="AA158" s="327"/>
      <c r="AB158" s="338"/>
      <c r="AC158" s="257"/>
      <c r="AD158" s="257"/>
      <c r="AE158" s="377"/>
    </row>
    <row r="159" spans="1:34" ht="15.75" customHeight="1" thickBot="1" x14ac:dyDescent="0.3">
      <c r="A159" s="115"/>
      <c r="B159" s="270"/>
      <c r="C159" s="313"/>
      <c r="D159" s="313"/>
      <c r="E159" s="313"/>
      <c r="F159" s="271"/>
      <c r="G159" s="272"/>
      <c r="H159" s="214"/>
      <c r="I159" s="214"/>
      <c r="J159" s="214"/>
      <c r="K159" s="580"/>
      <c r="L159" s="582"/>
      <c r="M159" s="270"/>
      <c r="N159" s="313"/>
      <c r="O159" s="313"/>
      <c r="P159" s="313"/>
      <c r="Q159" s="313"/>
      <c r="R159" s="271"/>
      <c r="S159" s="272"/>
      <c r="T159" s="214"/>
      <c r="U159" s="214"/>
      <c r="V159" s="367">
        <v>7</v>
      </c>
      <c r="W159" s="362" t="s">
        <v>106</v>
      </c>
      <c r="X159" s="202" t="s">
        <v>154</v>
      </c>
      <c r="Y159" s="204" t="s">
        <v>137</v>
      </c>
      <c r="Z159" s="24" t="s">
        <v>159</v>
      </c>
      <c r="AA159" s="304" t="s">
        <v>11</v>
      </c>
      <c r="AB159" s="40" t="s">
        <v>213</v>
      </c>
      <c r="AC159" s="283">
        <v>42969.72</v>
      </c>
      <c r="AD159" s="283">
        <v>42969.72</v>
      </c>
      <c r="AE159" s="373"/>
      <c r="AH159" s="69"/>
    </row>
    <row r="160" spans="1:34" ht="15.75" customHeight="1" thickBot="1" x14ac:dyDescent="0.3">
      <c r="A160" s="115"/>
      <c r="B160" s="270"/>
      <c r="C160" s="313"/>
      <c r="D160" s="313"/>
      <c r="E160" s="313"/>
      <c r="F160" s="271"/>
      <c r="G160" s="272"/>
      <c r="H160" s="214"/>
      <c r="I160" s="214"/>
      <c r="J160" s="214"/>
      <c r="K160" s="580"/>
      <c r="L160" s="582"/>
      <c r="M160" s="270"/>
      <c r="N160" s="313"/>
      <c r="O160" s="313"/>
      <c r="P160" s="313"/>
      <c r="Q160" s="313"/>
      <c r="R160" s="271"/>
      <c r="S160" s="272"/>
      <c r="T160" s="214"/>
      <c r="U160" s="214"/>
      <c r="V160" s="456"/>
      <c r="W160" s="363"/>
      <c r="X160" s="203" t="s">
        <v>160</v>
      </c>
      <c r="Y160" s="193"/>
      <c r="Z160" s="11"/>
      <c r="AA160" s="448"/>
      <c r="AB160" s="293"/>
      <c r="AC160" s="202"/>
      <c r="AD160" s="202"/>
      <c r="AE160" s="377"/>
    </row>
    <row r="161" spans="1:38" ht="15.75" customHeight="1" x14ac:dyDescent="0.25">
      <c r="A161" s="115"/>
      <c r="B161" s="270"/>
      <c r="C161" s="313"/>
      <c r="D161" s="313"/>
      <c r="E161" s="313"/>
      <c r="F161" s="271"/>
      <c r="G161" s="272"/>
      <c r="H161" s="214"/>
      <c r="I161" s="214"/>
      <c r="J161" s="214"/>
      <c r="K161" s="580"/>
      <c r="L161" s="582"/>
      <c r="M161" s="270"/>
      <c r="N161" s="313"/>
      <c r="O161" s="313"/>
      <c r="P161" s="313"/>
      <c r="Q161" s="313"/>
      <c r="R161" s="271"/>
      <c r="S161" s="272"/>
      <c r="T161" s="214"/>
      <c r="U161" s="214"/>
      <c r="V161" s="457">
        <v>8</v>
      </c>
      <c r="W161" s="300" t="s">
        <v>106</v>
      </c>
      <c r="X161" s="204" t="s">
        <v>226</v>
      </c>
      <c r="Y161" s="204" t="s">
        <v>227</v>
      </c>
      <c r="Z161" s="204" t="s">
        <v>228</v>
      </c>
      <c r="AA161" s="304" t="s">
        <v>11</v>
      </c>
      <c r="AB161" s="40" t="s">
        <v>230</v>
      </c>
      <c r="AC161" s="373">
        <v>133056.46</v>
      </c>
      <c r="AD161" s="373">
        <v>133056.46</v>
      </c>
      <c r="AE161" s="228"/>
    </row>
    <row r="162" spans="1:38" ht="15.75" customHeight="1" x14ac:dyDescent="0.25">
      <c r="A162" s="115"/>
      <c r="B162" s="270"/>
      <c r="C162" s="313"/>
      <c r="D162" s="313"/>
      <c r="E162" s="313"/>
      <c r="F162" s="271"/>
      <c r="G162" s="272"/>
      <c r="H162" s="214"/>
      <c r="I162" s="214"/>
      <c r="J162" s="214"/>
      <c r="K162" s="580"/>
      <c r="L162" s="582"/>
      <c r="M162" s="270"/>
      <c r="N162" s="313"/>
      <c r="O162" s="313"/>
      <c r="P162" s="313"/>
      <c r="Q162" s="313"/>
      <c r="R162" s="271"/>
      <c r="S162" s="272"/>
      <c r="T162" s="214"/>
      <c r="U162" s="214"/>
      <c r="V162" s="460"/>
      <c r="W162" s="301"/>
      <c r="X162" s="277" t="s">
        <v>229</v>
      </c>
      <c r="Y162" s="277"/>
      <c r="Z162" s="277"/>
      <c r="AA162" s="274" t="s">
        <v>11</v>
      </c>
      <c r="AB162" s="30" t="s">
        <v>231</v>
      </c>
      <c r="AC162" s="376">
        <v>16975.62</v>
      </c>
      <c r="AD162" s="376">
        <v>16975.62</v>
      </c>
      <c r="AE162" s="303"/>
    </row>
    <row r="163" spans="1:38" ht="15.75" customHeight="1" x14ac:dyDescent="0.25">
      <c r="A163" s="115"/>
      <c r="B163" s="270"/>
      <c r="C163" s="313"/>
      <c r="D163" s="313"/>
      <c r="E163" s="313"/>
      <c r="F163" s="271"/>
      <c r="G163" s="272"/>
      <c r="H163" s="214"/>
      <c r="I163" s="214"/>
      <c r="J163" s="214"/>
      <c r="K163" s="580"/>
      <c r="L163" s="582"/>
      <c r="M163" s="270"/>
      <c r="N163" s="313"/>
      <c r="O163" s="313"/>
      <c r="P163" s="313"/>
      <c r="Q163" s="313"/>
      <c r="R163" s="271"/>
      <c r="S163" s="272"/>
      <c r="T163" s="214"/>
      <c r="U163" s="214"/>
      <c r="V163" s="460"/>
      <c r="W163" s="301"/>
      <c r="X163" s="277"/>
      <c r="Y163" s="277"/>
      <c r="Z163" s="277"/>
      <c r="AA163" s="274" t="s">
        <v>11</v>
      </c>
      <c r="AB163" s="30" t="s">
        <v>232</v>
      </c>
      <c r="AC163" s="376">
        <v>35138.400000000001</v>
      </c>
      <c r="AD163" s="376">
        <v>35138.400000000001</v>
      </c>
      <c r="AE163" s="303"/>
    </row>
    <row r="164" spans="1:38" ht="15.75" customHeight="1" x14ac:dyDescent="0.25">
      <c r="A164" s="115"/>
      <c r="B164" s="270"/>
      <c r="C164" s="313"/>
      <c r="D164" s="313"/>
      <c r="E164" s="313"/>
      <c r="F164" s="271"/>
      <c r="G164" s="272"/>
      <c r="H164" s="214"/>
      <c r="I164" s="214"/>
      <c r="J164" s="214"/>
      <c r="K164" s="580"/>
      <c r="L164" s="582"/>
      <c r="M164" s="270"/>
      <c r="N164" s="313"/>
      <c r="O164" s="313"/>
      <c r="P164" s="313"/>
      <c r="Q164" s="313"/>
      <c r="R164" s="271"/>
      <c r="S164" s="272"/>
      <c r="T164" s="214"/>
      <c r="U164" s="214"/>
      <c r="V164" s="460"/>
      <c r="W164" s="301"/>
      <c r="X164" s="277"/>
      <c r="Y164" s="277"/>
      <c r="Z164" s="277"/>
      <c r="AA164" s="274" t="s">
        <v>11</v>
      </c>
      <c r="AB164" s="30" t="s">
        <v>233</v>
      </c>
      <c r="AC164" s="376">
        <v>40174.68</v>
      </c>
      <c r="AD164" s="376">
        <v>40174.68</v>
      </c>
      <c r="AE164" s="118"/>
    </row>
    <row r="165" spans="1:38" ht="15.75" customHeight="1" x14ac:dyDescent="0.25">
      <c r="A165" s="209"/>
      <c r="B165" s="464"/>
      <c r="C165" s="144"/>
      <c r="D165" s="144"/>
      <c r="E165" s="144"/>
      <c r="F165" s="465"/>
      <c r="G165" s="466"/>
      <c r="H165" s="214"/>
      <c r="I165" s="214"/>
      <c r="J165" s="214"/>
      <c r="K165" s="459"/>
      <c r="L165" s="467"/>
      <c r="M165" s="464"/>
      <c r="N165" s="144"/>
      <c r="O165" s="144"/>
      <c r="P165" s="144"/>
      <c r="Q165" s="144"/>
      <c r="R165" s="465"/>
      <c r="S165" s="466"/>
      <c r="T165" s="214"/>
      <c r="U165" s="214"/>
      <c r="V165" s="460"/>
      <c r="W165" s="301"/>
      <c r="X165" s="277"/>
      <c r="Y165" s="277"/>
      <c r="Z165" s="277"/>
      <c r="AA165" s="274" t="s">
        <v>11</v>
      </c>
      <c r="AB165" s="30" t="s">
        <v>234</v>
      </c>
      <c r="AC165" s="376">
        <v>32351.34</v>
      </c>
      <c r="AD165" s="376">
        <v>32351.34</v>
      </c>
      <c r="AE165" s="194"/>
    </row>
    <row r="166" spans="1:38" ht="15.75" customHeight="1" thickBot="1" x14ac:dyDescent="0.3">
      <c r="A166" s="209"/>
      <c r="B166" s="464"/>
      <c r="C166" s="144"/>
      <c r="D166" s="144"/>
      <c r="E166" s="144"/>
      <c r="F166" s="465"/>
      <c r="G166" s="466"/>
      <c r="H166" s="214"/>
      <c r="I166" s="214"/>
      <c r="J166" s="214"/>
      <c r="K166" s="459"/>
      <c r="L166" s="467"/>
      <c r="M166" s="464"/>
      <c r="N166" s="144"/>
      <c r="O166" s="144"/>
      <c r="P166" s="144"/>
      <c r="Q166" s="144"/>
      <c r="R166" s="465"/>
      <c r="S166" s="466"/>
      <c r="T166" s="214"/>
      <c r="U166" s="214"/>
      <c r="V166" s="458"/>
      <c r="W166" s="468"/>
      <c r="X166" s="193"/>
      <c r="Y166" s="193"/>
      <c r="Z166" s="193"/>
      <c r="AA166" s="276" t="s">
        <v>11</v>
      </c>
      <c r="AB166" s="25" t="s">
        <v>235</v>
      </c>
      <c r="AC166" s="377">
        <v>11993.6</v>
      </c>
      <c r="AD166" s="377">
        <v>11993.6</v>
      </c>
      <c r="AE166" s="194"/>
    </row>
    <row r="167" spans="1:38" ht="15.75" customHeight="1" thickBot="1" x14ac:dyDescent="0.3">
      <c r="A167" s="543" t="s">
        <v>62</v>
      </c>
      <c r="B167" s="544"/>
      <c r="C167" s="544"/>
      <c r="D167" s="544"/>
      <c r="E167" s="544"/>
      <c r="F167" s="545"/>
      <c r="G167" s="123" t="e">
        <f>G106+G107+G108+#REF!+#REF!</f>
        <v>#REF!</v>
      </c>
      <c r="K167" s="546" t="s">
        <v>62</v>
      </c>
      <c r="L167" s="547"/>
      <c r="M167" s="547"/>
      <c r="N167" s="547"/>
      <c r="O167" s="547"/>
      <c r="P167" s="547"/>
      <c r="Q167" s="547"/>
      <c r="R167" s="548"/>
      <c r="S167" s="180" t="e">
        <f>S106+S107+S108+#REF!+#REF!</f>
        <v>#REF!</v>
      </c>
      <c r="V167" s="478" t="s">
        <v>62</v>
      </c>
      <c r="W167" s="473"/>
      <c r="X167" s="473"/>
      <c r="Y167" s="473"/>
      <c r="Z167" s="473"/>
      <c r="AA167" s="479"/>
      <c r="AB167" s="479"/>
      <c r="AC167" s="52">
        <f>AC101+AC103+AC106+AC132+AC133+AC134+AC135+AC136+AC137+AC138+AC139+AC140+AC141+AC142+AC143+AC144+AC145+AC146+AC151+AC153+AC154+AC155+AC156+AC157+AC159+AC161+AC162+AC163+AC164+AC165+AC166+AC108</f>
        <v>3388876.39</v>
      </c>
      <c r="AD167" s="52">
        <f>AD101+AD103+AD106+AD132+AD133+AD134+AD135+AD136+AD137+AD138+AD139+AD140+AD141+AD142+AD143+AD144+AD145+AD146+AD151+AD153+AD154+AD155+AD156+AD157+AD159+AD161+AD162+AD163+AD164+AD165+AD166+AD108</f>
        <v>3388876.39</v>
      </c>
      <c r="AE167" s="190">
        <f t="shared" ref="AE167" si="4">AE101+AE103+AE106+AE132+AE133+AE134+AE135+AE136+AE137+AE138+AE139+AE140+AE141+AE142+AE143+AE149+AE150+AE151+AE153+AE154+AE155+AE156+AE157+AE158+AE159</f>
        <v>0</v>
      </c>
      <c r="AI167" s="69"/>
    </row>
    <row r="168" spans="1:38" ht="15.75" customHeight="1" thickBot="1" x14ac:dyDescent="0.3">
      <c r="A168" s="324"/>
      <c r="B168" s="239"/>
      <c r="C168" s="239"/>
      <c r="D168" s="239"/>
      <c r="E168" s="239"/>
      <c r="F168" s="240"/>
      <c r="G168" s="179"/>
      <c r="K168" s="241"/>
      <c r="L168" s="200"/>
      <c r="M168" s="200"/>
      <c r="N168" s="200"/>
      <c r="O168" s="200"/>
      <c r="P168" s="200"/>
      <c r="Q168" s="200"/>
      <c r="R168" s="200"/>
      <c r="S168" s="179"/>
      <c r="V168" s="600">
        <v>1</v>
      </c>
      <c r="W168" s="590" t="s">
        <v>111</v>
      </c>
      <c r="X168" s="294" t="s">
        <v>139</v>
      </c>
      <c r="Y168" s="204" t="s">
        <v>138</v>
      </c>
      <c r="Z168" s="204" t="s">
        <v>175</v>
      </c>
      <c r="AA168" s="202" t="s">
        <v>120</v>
      </c>
      <c r="AB168" s="207" t="s">
        <v>177</v>
      </c>
      <c r="AC168" s="205">
        <v>20839.14</v>
      </c>
      <c r="AD168" s="205">
        <v>20839.14</v>
      </c>
      <c r="AE168" s="141"/>
    </row>
    <row r="169" spans="1:38" ht="15.75" customHeight="1" thickBot="1" x14ac:dyDescent="0.3">
      <c r="A169" s="324"/>
      <c r="B169" s="239"/>
      <c r="C169" s="239"/>
      <c r="D169" s="239"/>
      <c r="E169" s="239"/>
      <c r="F169" s="240"/>
      <c r="G169" s="179"/>
      <c r="K169" s="241"/>
      <c r="L169" s="200"/>
      <c r="M169" s="200"/>
      <c r="N169" s="200"/>
      <c r="O169" s="200"/>
      <c r="P169" s="200"/>
      <c r="Q169" s="200"/>
      <c r="R169" s="200"/>
      <c r="S169" s="179"/>
      <c r="V169" s="611"/>
      <c r="W169" s="592"/>
      <c r="X169" s="238" t="s">
        <v>176</v>
      </c>
      <c r="Y169" s="203"/>
      <c r="Z169" s="193"/>
      <c r="AA169" s="193"/>
      <c r="AB169" s="410"/>
      <c r="AC169" s="93"/>
      <c r="AD169" s="93"/>
      <c r="AE169" s="232"/>
    </row>
    <row r="170" spans="1:38" ht="15.75" hidden="1" customHeight="1" thickBot="1" x14ac:dyDescent="0.3">
      <c r="A170" s="324"/>
      <c r="B170" s="239"/>
      <c r="C170" s="239"/>
      <c r="D170" s="239"/>
      <c r="E170" s="239"/>
      <c r="F170" s="240"/>
      <c r="G170" s="179"/>
      <c r="K170" s="181">
        <v>1</v>
      </c>
      <c r="L170" s="182" t="s">
        <v>111</v>
      </c>
      <c r="M170" s="183"/>
      <c r="N170" s="182"/>
      <c r="O170" s="172"/>
      <c r="P170" s="21"/>
      <c r="Q170" s="22"/>
      <c r="R170" s="184"/>
      <c r="S170" s="185"/>
      <c r="V170" s="600"/>
      <c r="W170" s="589"/>
      <c r="X170" s="212"/>
      <c r="Y170" s="204"/>
      <c r="Z170" s="204"/>
      <c r="AA170" s="202"/>
      <c r="AB170" s="407"/>
      <c r="AC170" s="205"/>
      <c r="AD170" s="205"/>
      <c r="AE170" s="232"/>
    </row>
    <row r="171" spans="1:38" ht="15.75" hidden="1" customHeight="1" thickBot="1" x14ac:dyDescent="0.3">
      <c r="A171" s="324"/>
      <c r="B171" s="239"/>
      <c r="C171" s="239"/>
      <c r="D171" s="239"/>
      <c r="E171" s="239"/>
      <c r="F171" s="240"/>
      <c r="G171" s="179"/>
      <c r="K171" s="181">
        <v>2</v>
      </c>
      <c r="L171" s="182" t="s">
        <v>111</v>
      </c>
      <c r="M171" s="183"/>
      <c r="N171" s="182"/>
      <c r="O171" s="182"/>
      <c r="P171" s="21"/>
      <c r="Q171" s="22"/>
      <c r="R171" s="32"/>
      <c r="S171" s="186"/>
      <c r="V171" s="561"/>
      <c r="W171" s="591"/>
      <c r="X171" s="217"/>
      <c r="Y171" s="193"/>
      <c r="Z171" s="193"/>
      <c r="AA171" s="193"/>
      <c r="AB171" s="410"/>
      <c r="AC171" s="93"/>
      <c r="AD171" s="93"/>
      <c r="AE171" s="232"/>
    </row>
    <row r="172" spans="1:38" ht="15.75" hidden="1" customHeight="1" thickBot="1" x14ac:dyDescent="0.3">
      <c r="A172" s="324"/>
      <c r="B172" s="239"/>
      <c r="C172" s="239"/>
      <c r="D172" s="239"/>
      <c r="E172" s="239"/>
      <c r="F172" s="240"/>
      <c r="G172" s="179"/>
      <c r="K172" s="181">
        <v>1</v>
      </c>
      <c r="L172" s="182" t="s">
        <v>111</v>
      </c>
      <c r="M172" s="183"/>
      <c r="N172" s="182"/>
      <c r="O172" s="182"/>
      <c r="P172" s="187"/>
      <c r="Q172" s="22"/>
      <c r="R172" s="32"/>
      <c r="S172" s="186"/>
      <c r="V172" s="383"/>
      <c r="W172" s="358"/>
      <c r="X172" s="358"/>
      <c r="Y172" s="358"/>
      <c r="Z172" s="358"/>
      <c r="AA172" s="358"/>
      <c r="AB172" s="336"/>
      <c r="AC172" s="424"/>
      <c r="AD172" s="424"/>
      <c r="AE172" s="118"/>
      <c r="AL172" t="s">
        <v>114</v>
      </c>
    </row>
    <row r="173" spans="1:38" ht="12.75" customHeight="1" thickBot="1" x14ac:dyDescent="0.3">
      <c r="A173" s="324"/>
      <c r="B173" s="239"/>
      <c r="C173" s="239"/>
      <c r="D173" s="239"/>
      <c r="E173" s="239"/>
      <c r="F173" s="240"/>
      <c r="G173" s="179"/>
      <c r="K173" s="602" t="s">
        <v>27</v>
      </c>
      <c r="L173" s="603"/>
      <c r="M173" s="603"/>
      <c r="N173" s="603"/>
      <c r="O173" s="603"/>
      <c r="P173" s="603"/>
      <c r="Q173" s="603"/>
      <c r="R173" s="604"/>
      <c r="S173" s="190">
        <f>S170+S171+S172</f>
        <v>0</v>
      </c>
      <c r="V173" s="608" t="s">
        <v>27</v>
      </c>
      <c r="W173" s="473"/>
      <c r="X173" s="473"/>
      <c r="Y173" s="473"/>
      <c r="Z173" s="473"/>
      <c r="AA173" s="474"/>
      <c r="AB173" s="474"/>
      <c r="AC173" s="15">
        <f>AC170+AC171+AC172+AC168</f>
        <v>20839.14</v>
      </c>
      <c r="AD173" s="15">
        <f>AD170+AD171+AD172+AD168</f>
        <v>20839.14</v>
      </c>
      <c r="AE173" s="190"/>
    </row>
    <row r="174" spans="1:38" ht="15.75" customHeight="1" thickBot="1" x14ac:dyDescent="0.3">
      <c r="A174" s="324"/>
      <c r="B174" s="239"/>
      <c r="C174" s="239"/>
      <c r="D174" s="239"/>
      <c r="E174" s="239"/>
      <c r="F174" s="240"/>
      <c r="G174" s="179"/>
      <c r="K174" s="241"/>
      <c r="L174" s="200"/>
      <c r="M174" s="200"/>
      <c r="N174" s="200"/>
      <c r="O174" s="200"/>
      <c r="P174" s="200"/>
      <c r="Q174" s="200"/>
      <c r="R174" s="200"/>
      <c r="S174" s="179"/>
      <c r="V174" s="476">
        <v>2</v>
      </c>
      <c r="W174" s="609" t="s">
        <v>126</v>
      </c>
      <c r="X174" s="204" t="s">
        <v>161</v>
      </c>
      <c r="Y174" s="439" t="s">
        <v>140</v>
      </c>
      <c r="Z174" s="24" t="s">
        <v>214</v>
      </c>
      <c r="AA174" s="255" t="s">
        <v>11</v>
      </c>
      <c r="AB174" s="25" t="s">
        <v>216</v>
      </c>
      <c r="AC174" s="89">
        <v>5381.42</v>
      </c>
      <c r="AD174" s="89">
        <v>5381.42</v>
      </c>
      <c r="AE174" s="228"/>
    </row>
    <row r="175" spans="1:38" ht="15.75" customHeight="1" thickBot="1" x14ac:dyDescent="0.3">
      <c r="A175" s="324"/>
      <c r="B175" s="239"/>
      <c r="C175" s="239"/>
      <c r="D175" s="239"/>
      <c r="E175" s="239"/>
      <c r="F175" s="240"/>
      <c r="G175" s="179"/>
      <c r="K175" s="241"/>
      <c r="L175" s="200"/>
      <c r="M175" s="200"/>
      <c r="N175" s="200"/>
      <c r="O175" s="200"/>
      <c r="P175" s="200"/>
      <c r="Q175" s="200"/>
      <c r="R175" s="200"/>
      <c r="S175" s="179"/>
      <c r="V175" s="470"/>
      <c r="W175" s="610"/>
      <c r="X175" s="277" t="s">
        <v>215</v>
      </c>
      <c r="Y175" s="277"/>
      <c r="Z175" s="10"/>
      <c r="AA175" s="334"/>
      <c r="AB175" s="30"/>
      <c r="AC175" s="73"/>
      <c r="AD175" s="73"/>
      <c r="AE175" s="36"/>
    </row>
    <row r="176" spans="1:38" ht="15.75" customHeight="1" thickBot="1" x14ac:dyDescent="0.3">
      <c r="A176" s="326"/>
      <c r="B176" s="239"/>
      <c r="C176" s="239"/>
      <c r="D176" s="239"/>
      <c r="E176" s="239"/>
      <c r="F176" s="240"/>
      <c r="G176" s="179"/>
      <c r="K176" s="241"/>
      <c r="L176" s="200"/>
      <c r="M176" s="200"/>
      <c r="N176" s="200"/>
      <c r="O176" s="200"/>
      <c r="P176" s="200"/>
      <c r="Q176" s="200"/>
      <c r="R176" s="200"/>
      <c r="S176" s="179"/>
      <c r="V176" s="391"/>
      <c r="W176" s="437"/>
      <c r="X176" s="90"/>
      <c r="Y176" s="29"/>
      <c r="Z176" s="436"/>
      <c r="AA176" s="71"/>
      <c r="AB176" s="433"/>
      <c r="AC176" s="434"/>
      <c r="AD176" s="434"/>
      <c r="AE176" s="303"/>
    </row>
    <row r="177" spans="1:38" ht="15.75" customHeight="1" thickBot="1" x14ac:dyDescent="0.3">
      <c r="A177" s="326"/>
      <c r="B177" s="239"/>
      <c r="C177" s="239"/>
      <c r="D177" s="239"/>
      <c r="E177" s="239"/>
      <c r="F177" s="240"/>
      <c r="G177" s="179"/>
      <c r="K177" s="241"/>
      <c r="L177" s="200"/>
      <c r="M177" s="200"/>
      <c r="N177" s="200"/>
      <c r="O177" s="200"/>
      <c r="P177" s="200"/>
      <c r="Q177" s="200"/>
      <c r="R177" s="200"/>
      <c r="S177" s="179"/>
      <c r="V177" s="390">
        <v>1</v>
      </c>
      <c r="W177" s="593" t="s">
        <v>126</v>
      </c>
      <c r="X177" s="204" t="s">
        <v>161</v>
      </c>
      <c r="Y177" s="204" t="s">
        <v>128</v>
      </c>
      <c r="Z177" s="204" t="s">
        <v>217</v>
      </c>
      <c r="AA177" s="402" t="s">
        <v>11</v>
      </c>
      <c r="AB177" s="31" t="s">
        <v>219</v>
      </c>
      <c r="AC177" s="188">
        <v>16210.13</v>
      </c>
      <c r="AD177" s="188">
        <v>16210.13</v>
      </c>
      <c r="AE177" s="232"/>
    </row>
    <row r="178" spans="1:38" ht="15.75" customHeight="1" thickBot="1" x14ac:dyDescent="0.3">
      <c r="A178" s="395"/>
      <c r="B178" s="239"/>
      <c r="C178" s="239"/>
      <c r="D178" s="239"/>
      <c r="E178" s="239"/>
      <c r="F178" s="240"/>
      <c r="G178" s="179"/>
      <c r="K178" s="241"/>
      <c r="L178" s="200"/>
      <c r="M178" s="200"/>
      <c r="N178" s="200"/>
      <c r="O178" s="200"/>
      <c r="P178" s="200"/>
      <c r="Q178" s="200"/>
      <c r="R178" s="200"/>
      <c r="S178" s="179"/>
      <c r="V178" s="391"/>
      <c r="W178" s="594"/>
      <c r="X178" s="193" t="s">
        <v>218</v>
      </c>
      <c r="Y178" s="277"/>
      <c r="Z178" s="277"/>
      <c r="AA178" s="279"/>
      <c r="AB178" s="399"/>
      <c r="AC178" s="435"/>
      <c r="AD178" s="435"/>
      <c r="AE178" s="232"/>
      <c r="AK178" s="69"/>
    </row>
    <row r="179" spans="1:38" ht="15.75" hidden="1" customHeight="1" thickBot="1" x14ac:dyDescent="0.3">
      <c r="A179" s="324"/>
      <c r="B179" s="239"/>
      <c r="C179" s="239"/>
      <c r="D179" s="239"/>
      <c r="E179" s="239"/>
      <c r="F179" s="240"/>
      <c r="G179" s="179"/>
      <c r="K179" s="241"/>
      <c r="L179" s="200"/>
      <c r="M179" s="200"/>
      <c r="N179" s="200"/>
      <c r="O179" s="200"/>
      <c r="P179" s="200"/>
      <c r="Q179" s="200"/>
      <c r="R179" s="200"/>
      <c r="S179" s="179"/>
      <c r="V179" s="476">
        <v>2</v>
      </c>
      <c r="W179" s="615" t="s">
        <v>126</v>
      </c>
      <c r="X179" s="202"/>
      <c r="Y179" s="204"/>
      <c r="Z179" s="204"/>
      <c r="AA179" s="255"/>
      <c r="AB179" s="54"/>
      <c r="AC179" s="68"/>
      <c r="AD179" s="68"/>
      <c r="AE179" s="303"/>
    </row>
    <row r="180" spans="1:38" ht="15.75" hidden="1" customHeight="1" thickBot="1" x14ac:dyDescent="0.3">
      <c r="A180" s="324"/>
      <c r="B180" s="239"/>
      <c r="C180" s="239"/>
      <c r="D180" s="239"/>
      <c r="E180" s="239"/>
      <c r="F180" s="240"/>
      <c r="G180" s="179"/>
      <c r="K180" s="241"/>
      <c r="L180" s="200"/>
      <c r="M180" s="200"/>
      <c r="N180" s="200"/>
      <c r="O180" s="200"/>
      <c r="P180" s="200"/>
      <c r="Q180" s="200"/>
      <c r="R180" s="200"/>
      <c r="S180" s="179"/>
      <c r="V180" s="477"/>
      <c r="W180" s="616"/>
      <c r="X180" s="277"/>
      <c r="Y180" s="28"/>
      <c r="Z180" s="28"/>
      <c r="AA180" s="281"/>
      <c r="AB180" s="337"/>
      <c r="AC180" s="432"/>
      <c r="AD180" s="432"/>
      <c r="AE180" s="36"/>
      <c r="AH180" s="69"/>
    </row>
    <row r="181" spans="1:38" ht="15.75" customHeight="1" thickBot="1" x14ac:dyDescent="0.3">
      <c r="A181" s="324"/>
      <c r="B181" s="239"/>
      <c r="C181" s="239"/>
      <c r="D181" s="239"/>
      <c r="E181" s="239"/>
      <c r="F181" s="240"/>
      <c r="G181" s="179"/>
      <c r="K181" s="181">
        <v>1</v>
      </c>
      <c r="L181" s="182" t="s">
        <v>111</v>
      </c>
      <c r="M181" s="183"/>
      <c r="N181" s="182"/>
      <c r="O181" s="172"/>
      <c r="P181" s="21"/>
      <c r="Q181" s="22"/>
      <c r="R181" s="184"/>
      <c r="S181" s="185"/>
      <c r="V181" s="617">
        <v>3</v>
      </c>
      <c r="W181" s="505" t="s">
        <v>126</v>
      </c>
      <c r="X181" s="204" t="s">
        <v>161</v>
      </c>
      <c r="Y181" s="204" t="s">
        <v>141</v>
      </c>
      <c r="Z181" s="204" t="s">
        <v>220</v>
      </c>
      <c r="AA181" s="292" t="s">
        <v>11</v>
      </c>
      <c r="AB181" s="30" t="s">
        <v>222</v>
      </c>
      <c r="AC181" s="445">
        <v>7189.23</v>
      </c>
      <c r="AD181" s="462">
        <v>7189.23</v>
      </c>
      <c r="AE181" s="36"/>
    </row>
    <row r="182" spans="1:38" ht="15.75" customHeight="1" thickBot="1" x14ac:dyDescent="0.3">
      <c r="A182" s="324"/>
      <c r="B182" s="239"/>
      <c r="C182" s="239"/>
      <c r="D182" s="239"/>
      <c r="E182" s="239"/>
      <c r="F182" s="240"/>
      <c r="G182" s="179"/>
      <c r="K182" s="181">
        <v>2</v>
      </c>
      <c r="L182" s="182" t="s">
        <v>111</v>
      </c>
      <c r="M182" s="183"/>
      <c r="N182" s="182"/>
      <c r="O182" s="182"/>
      <c r="P182" s="21"/>
      <c r="Q182" s="22"/>
      <c r="R182" s="32"/>
      <c r="S182" s="186"/>
      <c r="V182" s="618"/>
      <c r="W182" s="506"/>
      <c r="X182" s="440" t="s">
        <v>221</v>
      </c>
      <c r="Y182" s="277"/>
      <c r="Z182" s="277"/>
      <c r="AA182" s="292" t="s">
        <v>11</v>
      </c>
      <c r="AB182" s="30" t="s">
        <v>223</v>
      </c>
      <c r="AC182" s="252">
        <v>9474.2800000000007</v>
      </c>
      <c r="AD182" s="252">
        <v>9474.2800000000007</v>
      </c>
      <c r="AE182" s="36"/>
    </row>
    <row r="183" spans="1:38" ht="15.75" customHeight="1" thickBot="1" x14ac:dyDescent="0.3">
      <c r="A183" s="324"/>
      <c r="B183" s="239"/>
      <c r="C183" s="239"/>
      <c r="D183" s="239"/>
      <c r="E183" s="239"/>
      <c r="F183" s="240"/>
      <c r="G183" s="179"/>
      <c r="K183" s="181">
        <v>1</v>
      </c>
      <c r="L183" s="182" t="s">
        <v>111</v>
      </c>
      <c r="M183" s="183"/>
      <c r="N183" s="182"/>
      <c r="O183" s="182"/>
      <c r="P183" s="187"/>
      <c r="Q183" s="22"/>
      <c r="R183" s="32"/>
      <c r="S183" s="186"/>
      <c r="V183" s="291"/>
      <c r="W183" s="601"/>
      <c r="X183" s="291"/>
      <c r="Y183" s="346"/>
      <c r="Z183" s="347"/>
      <c r="AA183" s="255" t="s">
        <v>11</v>
      </c>
      <c r="AB183" s="25" t="s">
        <v>224</v>
      </c>
      <c r="AC183" s="89">
        <v>5482.96</v>
      </c>
      <c r="AD183" s="89">
        <v>5482.96</v>
      </c>
      <c r="AE183" s="36"/>
      <c r="AL183" t="s">
        <v>114</v>
      </c>
    </row>
    <row r="184" spans="1:38" ht="15.75" customHeight="1" thickBot="1" x14ac:dyDescent="0.3">
      <c r="A184" s="324"/>
      <c r="B184" s="239"/>
      <c r="C184" s="239"/>
      <c r="D184" s="239"/>
      <c r="E184" s="239"/>
      <c r="F184" s="240"/>
      <c r="G184" s="179"/>
      <c r="K184" s="602" t="s">
        <v>27</v>
      </c>
      <c r="L184" s="603"/>
      <c r="M184" s="603"/>
      <c r="N184" s="603"/>
      <c r="O184" s="603"/>
      <c r="P184" s="603"/>
      <c r="Q184" s="603"/>
      <c r="R184" s="604"/>
      <c r="S184" s="190">
        <f>S181+S182+S183</f>
        <v>0</v>
      </c>
      <c r="V184" s="605" t="s">
        <v>127</v>
      </c>
      <c r="W184" s="606"/>
      <c r="X184" s="606"/>
      <c r="Y184" s="606"/>
      <c r="Z184" s="606"/>
      <c r="AA184" s="607"/>
      <c r="AB184" s="607"/>
      <c r="AC184" s="249">
        <f>AC174+AC177+AC181+AC182+AC183</f>
        <v>43738.02</v>
      </c>
      <c r="AD184" s="249">
        <f>AD174+AD177+AD181+AD182+AD183</f>
        <v>43738.02</v>
      </c>
      <c r="AE184" s="386"/>
      <c r="AH184" s="69"/>
      <c r="AI184" s="5"/>
    </row>
    <row r="185" spans="1:38" ht="15.75" thickBot="1" x14ac:dyDescent="0.3">
      <c r="A185" s="543" t="s">
        <v>20</v>
      </c>
      <c r="B185" s="544"/>
      <c r="C185" s="544"/>
      <c r="D185" s="544"/>
      <c r="E185" s="544"/>
      <c r="F185" s="545"/>
      <c r="G185" s="52" t="e">
        <f>G32+#REF!+G65+G83+G99+G167</f>
        <v>#REF!</v>
      </c>
      <c r="K185" s="612" t="s">
        <v>20</v>
      </c>
      <c r="L185" s="613"/>
      <c r="M185" s="613"/>
      <c r="N185" s="613"/>
      <c r="O185" s="613"/>
      <c r="P185" s="613"/>
      <c r="Q185" s="613"/>
      <c r="R185" s="614"/>
      <c r="S185" s="52" t="e">
        <f>S32+#REF!+S65+S83+S99+S167+S184</f>
        <v>#REF!</v>
      </c>
      <c r="V185" s="472" t="s">
        <v>20</v>
      </c>
      <c r="W185" s="473"/>
      <c r="X185" s="473"/>
      <c r="Y185" s="473"/>
      <c r="Z185" s="473"/>
      <c r="AA185" s="473"/>
      <c r="AB185" s="473"/>
      <c r="AC185" s="15">
        <f>AC32+AC65+AC76+AC83+AC167+AC173+AC184</f>
        <v>3725930.97</v>
      </c>
      <c r="AD185" s="15">
        <f>AD32+AD65+AD76+AD83+AD167+AD173+AD184</f>
        <v>3702361.97</v>
      </c>
      <c r="AE185" s="15">
        <f>AE32+AE65+AE76+AE83+AE167+AE173+AE184</f>
        <v>23569</v>
      </c>
      <c r="AI185" s="33"/>
    </row>
    <row r="186" spans="1:38" x14ac:dyDescent="0.25">
      <c r="A186" s="310"/>
      <c r="B186" s="310"/>
      <c r="C186" s="310"/>
      <c r="D186" s="310"/>
      <c r="E186" s="310"/>
      <c r="F186" s="310"/>
      <c r="G186" s="44"/>
      <c r="AC186" s="69"/>
      <c r="AD186" s="69"/>
      <c r="AE186" s="69"/>
      <c r="AI186" s="33"/>
    </row>
    <row r="187" spans="1:38" x14ac:dyDescent="0.25">
      <c r="AC187" s="69"/>
      <c r="AD187" s="69"/>
      <c r="AE187" s="69"/>
      <c r="AI187" s="33"/>
    </row>
    <row r="188" spans="1:38" ht="15.75" thickBot="1" x14ac:dyDescent="0.3">
      <c r="AC188" s="69"/>
      <c r="AD188" s="69"/>
      <c r="AE188" s="69"/>
      <c r="AI188" s="44"/>
    </row>
    <row r="189" spans="1:38" x14ac:dyDescent="0.25">
      <c r="A189" s="305">
        <v>1</v>
      </c>
      <c r="B189" s="127" t="s">
        <v>63</v>
      </c>
      <c r="C189" s="50" t="s">
        <v>37</v>
      </c>
      <c r="D189" s="17" t="s">
        <v>0</v>
      </c>
      <c r="E189" s="18" t="str">
        <f>UPPER(D189)</f>
        <v>GENTIANA</v>
      </c>
      <c r="F189" s="19" t="s">
        <v>38</v>
      </c>
      <c r="G189" s="18" t="s">
        <v>11</v>
      </c>
      <c r="H189" s="72" t="s">
        <v>71</v>
      </c>
      <c r="I189" s="27">
        <v>7935.35</v>
      </c>
      <c r="AG189" t="s">
        <v>114</v>
      </c>
      <c r="AI189" s="33"/>
    </row>
    <row r="190" spans="1:38" ht="15.75" thickBot="1" x14ac:dyDescent="0.3">
      <c r="A190" s="142"/>
      <c r="B190" s="96"/>
      <c r="C190" s="55" t="s">
        <v>39</v>
      </c>
      <c r="D190" s="29"/>
      <c r="E190" s="28" t="str">
        <f>UPPER(D190)</f>
        <v/>
      </c>
      <c r="F190" s="97"/>
      <c r="G190" s="297" t="s">
        <v>72</v>
      </c>
      <c r="H190" s="54" t="s">
        <v>73</v>
      </c>
      <c r="I190" s="233">
        <v>20933.05</v>
      </c>
      <c r="AI190" s="44"/>
    </row>
    <row r="191" spans="1:38" x14ac:dyDescent="0.25">
      <c r="A191" s="103"/>
      <c r="B191" s="136"/>
      <c r="C191" s="136"/>
      <c r="D191" s="6"/>
      <c r="E191" s="5"/>
      <c r="F191" s="139"/>
      <c r="G191" s="88"/>
      <c r="H191" s="140"/>
      <c r="I191" s="141"/>
      <c r="AI191" s="179"/>
    </row>
    <row r="192" spans="1:38" x14ac:dyDescent="0.25">
      <c r="A192" s="103"/>
      <c r="B192" s="101"/>
      <c r="C192" s="101"/>
      <c r="D192" s="306"/>
      <c r="E192" s="306"/>
      <c r="F192" s="84"/>
      <c r="G192" s="58"/>
      <c r="H192" s="78"/>
      <c r="I192" s="252"/>
      <c r="AI192" s="195"/>
    </row>
    <row r="193" spans="1:35" x14ac:dyDescent="0.25">
      <c r="A193" s="103"/>
      <c r="B193" s="100"/>
      <c r="C193" s="100"/>
      <c r="D193" s="6"/>
      <c r="E193" s="6"/>
      <c r="F193" s="6"/>
      <c r="G193" s="58"/>
      <c r="H193" s="78"/>
      <c r="I193" s="252"/>
      <c r="AI193" s="44"/>
    </row>
    <row r="194" spans="1:35" ht="15.75" thickBot="1" x14ac:dyDescent="0.3">
      <c r="A194" s="81"/>
      <c r="B194" s="100"/>
      <c r="C194" s="100"/>
      <c r="D194" s="6"/>
      <c r="E194" s="6"/>
      <c r="F194" s="74"/>
      <c r="G194" s="106"/>
      <c r="H194" s="105"/>
      <c r="I194" s="68"/>
      <c r="AI194" s="44"/>
    </row>
    <row r="195" spans="1:35" ht="15.75" customHeight="1" thickBot="1" x14ac:dyDescent="0.3">
      <c r="A195" s="514" t="s">
        <v>19</v>
      </c>
      <c r="B195" s="515"/>
      <c r="C195" s="515"/>
      <c r="D195" s="515"/>
      <c r="E195" s="515"/>
      <c r="F195" s="515"/>
      <c r="G195" s="515"/>
      <c r="H195" s="516"/>
      <c r="I195" s="91">
        <f>SUM(I189:I194)</f>
        <v>28868.400000000001</v>
      </c>
      <c r="AI195" s="44"/>
    </row>
    <row r="196" spans="1:35" x14ac:dyDescent="0.25">
      <c r="A196" s="9">
        <v>1</v>
      </c>
      <c r="B196" s="130" t="s">
        <v>64</v>
      </c>
      <c r="C196" s="50" t="s">
        <v>37</v>
      </c>
      <c r="D196" s="19" t="s">
        <v>21</v>
      </c>
      <c r="E196" s="18" t="s">
        <v>36</v>
      </c>
      <c r="F196" s="37" t="s">
        <v>40</v>
      </c>
      <c r="G196" s="283" t="s">
        <v>11</v>
      </c>
      <c r="H196" s="40" t="s">
        <v>82</v>
      </c>
      <c r="I196" s="38">
        <v>15028.41</v>
      </c>
      <c r="AI196" s="44"/>
    </row>
    <row r="197" spans="1:35" x14ac:dyDescent="0.25">
      <c r="A197" s="104"/>
      <c r="B197" s="53"/>
      <c r="C197" s="53"/>
      <c r="D197" s="5"/>
      <c r="E197" s="6"/>
      <c r="F197" s="5"/>
      <c r="G197" s="306" t="s">
        <v>11</v>
      </c>
      <c r="H197" s="31" t="s">
        <v>83</v>
      </c>
      <c r="I197" s="119">
        <v>5254.03</v>
      </c>
      <c r="AI197" s="44"/>
    </row>
    <row r="198" spans="1:35" x14ac:dyDescent="0.25">
      <c r="A198" s="104"/>
      <c r="B198" s="53"/>
      <c r="C198" s="53"/>
      <c r="D198" s="5"/>
      <c r="E198" s="6"/>
      <c r="F198" s="5"/>
      <c r="G198" s="306" t="s">
        <v>11</v>
      </c>
      <c r="H198" s="31" t="s">
        <v>84</v>
      </c>
      <c r="I198" s="119">
        <v>14162.68</v>
      </c>
      <c r="AI198" s="44"/>
    </row>
    <row r="199" spans="1:35" x14ac:dyDescent="0.25">
      <c r="A199" s="104"/>
      <c r="B199" s="53"/>
      <c r="C199" s="53"/>
      <c r="D199" s="5"/>
      <c r="E199" s="6"/>
      <c r="F199" s="5"/>
      <c r="G199" s="306" t="s">
        <v>11</v>
      </c>
      <c r="H199" s="31" t="s">
        <v>85</v>
      </c>
      <c r="I199" s="119">
        <v>8625.26</v>
      </c>
      <c r="AI199" s="44"/>
    </row>
    <row r="200" spans="1:35" ht="15.75" thickBot="1" x14ac:dyDescent="0.3">
      <c r="A200" s="75"/>
      <c r="B200" s="28"/>
      <c r="C200" s="28"/>
      <c r="D200" s="29"/>
      <c r="E200" s="28"/>
      <c r="F200" s="29"/>
      <c r="G200" s="297" t="s">
        <v>11</v>
      </c>
      <c r="H200" s="25" t="s">
        <v>86</v>
      </c>
      <c r="I200" s="79">
        <v>22484.87</v>
      </c>
      <c r="AI200" s="44"/>
    </row>
    <row r="201" spans="1:35" x14ac:dyDescent="0.25">
      <c r="A201" s="145">
        <v>2</v>
      </c>
      <c r="B201" s="129" t="s">
        <v>64</v>
      </c>
      <c r="C201" s="53" t="s">
        <v>37</v>
      </c>
      <c r="D201" s="144" t="s">
        <v>17</v>
      </c>
      <c r="E201" s="157" t="str">
        <f>UPPER(D201)</f>
        <v>ANDISIMA</v>
      </c>
      <c r="F201" s="57" t="s">
        <v>75</v>
      </c>
      <c r="G201" s="158" t="s">
        <v>11</v>
      </c>
      <c r="H201" s="132" t="s">
        <v>76</v>
      </c>
      <c r="I201" s="159">
        <v>58724.23</v>
      </c>
      <c r="AI201" s="44"/>
    </row>
    <row r="202" spans="1:35" ht="15.75" thickBot="1" x14ac:dyDescent="0.3">
      <c r="A202" s="67"/>
      <c r="B202" s="42"/>
      <c r="C202" s="42"/>
      <c r="D202" s="29"/>
      <c r="E202" s="148" t="str">
        <f t="shared" ref="E202:E214" si="5">UPPER(D202)</f>
        <v/>
      </c>
      <c r="F202" s="60"/>
      <c r="G202" s="143" t="s">
        <v>11</v>
      </c>
      <c r="H202" s="25" t="s">
        <v>77</v>
      </c>
      <c r="I202" s="149">
        <v>6977.32</v>
      </c>
      <c r="AI202" s="44"/>
    </row>
    <row r="203" spans="1:35" ht="15.75" thickBot="1" x14ac:dyDescent="0.3">
      <c r="A203" s="145">
        <v>3</v>
      </c>
      <c r="B203" s="129" t="s">
        <v>64</v>
      </c>
      <c r="C203" s="100"/>
      <c r="D203" s="5" t="s">
        <v>34</v>
      </c>
      <c r="E203" s="144"/>
      <c r="F203" s="6"/>
      <c r="G203" s="6"/>
      <c r="H203" s="146"/>
      <c r="I203" s="85"/>
      <c r="AI203" s="44"/>
    </row>
    <row r="204" spans="1:35" ht="15.75" thickBot="1" x14ac:dyDescent="0.3">
      <c r="A204" s="67"/>
      <c r="B204" s="28"/>
      <c r="C204" s="29"/>
      <c r="D204" s="29"/>
      <c r="E204" s="46"/>
      <c r="F204" s="28"/>
      <c r="G204" s="297"/>
      <c r="H204" s="54"/>
      <c r="I204" s="68"/>
      <c r="AI204" s="44"/>
    </row>
    <row r="205" spans="1:35" ht="15.75" thickBot="1" x14ac:dyDescent="0.3">
      <c r="A205" s="24">
        <v>3</v>
      </c>
      <c r="B205" s="130" t="s">
        <v>64</v>
      </c>
      <c r="C205" s="50" t="s">
        <v>37</v>
      </c>
      <c r="D205" s="314" t="s">
        <v>29</v>
      </c>
      <c r="E205" s="46" t="str">
        <f t="shared" si="5"/>
        <v>APOSTOL</v>
      </c>
      <c r="F205" s="37" t="s">
        <v>78</v>
      </c>
      <c r="G205" s="45" t="s">
        <v>11</v>
      </c>
      <c r="H205" s="198" t="s">
        <v>79</v>
      </c>
      <c r="I205" s="150">
        <v>28000</v>
      </c>
      <c r="AI205" s="44"/>
    </row>
    <row r="206" spans="1:35" ht="45.75" thickBot="1" x14ac:dyDescent="0.3">
      <c r="A206" s="153">
        <v>4</v>
      </c>
      <c r="B206" s="154" t="s">
        <v>64</v>
      </c>
      <c r="C206" s="155" t="s">
        <v>81</v>
      </c>
      <c r="D206" s="156" t="s">
        <v>30</v>
      </c>
      <c r="E206" s="156" t="str">
        <f t="shared" si="5"/>
        <v>ASKLEPIOS SRL</v>
      </c>
      <c r="F206" s="66" t="s">
        <v>46</v>
      </c>
      <c r="G206" s="22" t="s">
        <v>11</v>
      </c>
      <c r="H206" s="32" t="s">
        <v>80</v>
      </c>
      <c r="I206" s="59">
        <v>50875.99</v>
      </c>
      <c r="AI206" s="44"/>
    </row>
    <row r="207" spans="1:35" ht="15.75" thickBot="1" x14ac:dyDescent="0.3">
      <c r="A207" s="151">
        <v>6</v>
      </c>
      <c r="B207" s="129" t="s">
        <v>64</v>
      </c>
      <c r="C207" s="6"/>
      <c r="D207" s="6" t="s">
        <v>35</v>
      </c>
      <c r="E207" s="144"/>
      <c r="F207" s="33"/>
      <c r="G207" s="64"/>
      <c r="H207" s="41"/>
      <c r="I207" s="160"/>
      <c r="AI207" s="179"/>
    </row>
    <row r="208" spans="1:35" x14ac:dyDescent="0.25">
      <c r="A208" s="24">
        <v>5</v>
      </c>
      <c r="B208" s="130" t="s">
        <v>64</v>
      </c>
      <c r="C208" s="50" t="s">
        <v>37</v>
      </c>
      <c r="D208" s="19" t="s">
        <v>0</v>
      </c>
      <c r="E208" s="314" t="str">
        <f t="shared" si="5"/>
        <v>GENTIANA</v>
      </c>
      <c r="F208" s="133" t="s">
        <v>87</v>
      </c>
      <c r="G208" s="19" t="s">
        <v>11</v>
      </c>
      <c r="H208" s="201" t="s">
        <v>73</v>
      </c>
      <c r="I208" s="147">
        <v>162337.99</v>
      </c>
      <c r="AI208" s="226"/>
    </row>
    <row r="209" spans="1:35" ht="15.75" thickBot="1" x14ac:dyDescent="0.3">
      <c r="A209" s="11"/>
      <c r="B209" s="28"/>
      <c r="C209" s="55" t="s">
        <v>88</v>
      </c>
      <c r="D209" s="29"/>
      <c r="E209" s="148" t="str">
        <f t="shared" si="5"/>
        <v/>
      </c>
      <c r="F209" s="60"/>
      <c r="G209" s="297"/>
      <c r="H209" s="25"/>
      <c r="I209" s="79"/>
      <c r="AI209" s="33"/>
    </row>
    <row r="210" spans="1:35" ht="15.75" thickBot="1" x14ac:dyDescent="0.3">
      <c r="A210" s="10">
        <v>8</v>
      </c>
      <c r="B210" s="129" t="s">
        <v>64</v>
      </c>
      <c r="C210" s="100"/>
      <c r="D210" s="5" t="s">
        <v>22</v>
      </c>
      <c r="E210" s="144"/>
      <c r="F210" s="6"/>
      <c r="G210" s="57"/>
      <c r="H210" s="83"/>
      <c r="I210" s="107"/>
      <c r="AI210" s="33"/>
    </row>
    <row r="211" spans="1:35" ht="15.75" thickBot="1" x14ac:dyDescent="0.3">
      <c r="A211" s="10"/>
      <c r="B211" s="6"/>
      <c r="C211" s="6"/>
      <c r="D211" s="6"/>
      <c r="E211" s="46"/>
      <c r="F211" s="57"/>
      <c r="G211" s="306"/>
      <c r="H211" s="83"/>
      <c r="I211" s="107"/>
      <c r="AI211" s="33"/>
    </row>
    <row r="212" spans="1:35" ht="15.75" thickBot="1" x14ac:dyDescent="0.3">
      <c r="A212" s="11"/>
      <c r="B212" s="28"/>
      <c r="C212" s="28"/>
      <c r="D212" s="28"/>
      <c r="E212" s="46"/>
      <c r="F212" s="60"/>
      <c r="G212" s="306"/>
      <c r="H212" s="83"/>
      <c r="I212" s="107"/>
      <c r="AI212" s="33"/>
    </row>
    <row r="213" spans="1:35" ht="15.75" thickBot="1" x14ac:dyDescent="0.3">
      <c r="A213" s="10">
        <v>6</v>
      </c>
      <c r="B213" s="130" t="s">
        <v>64</v>
      </c>
      <c r="C213" s="108" t="s">
        <v>37</v>
      </c>
      <c r="D213" s="18" t="s">
        <v>28</v>
      </c>
      <c r="E213" s="46" t="str">
        <f t="shared" si="5"/>
        <v>LUMILEVA FARM</v>
      </c>
      <c r="F213" s="17" t="s">
        <v>47</v>
      </c>
      <c r="G213" s="65" t="s">
        <v>9</v>
      </c>
      <c r="H213" s="201" t="s">
        <v>89</v>
      </c>
      <c r="I213" s="86">
        <v>31532.41</v>
      </c>
      <c r="AI213" s="44"/>
    </row>
    <row r="214" spans="1:35" ht="15.75" thickBot="1" x14ac:dyDescent="0.3">
      <c r="A214" s="13">
        <v>7</v>
      </c>
      <c r="B214" s="154" t="s">
        <v>64</v>
      </c>
      <c r="C214" s="109" t="s">
        <v>37</v>
      </c>
      <c r="D214" s="14" t="s">
        <v>23</v>
      </c>
      <c r="E214" s="172" t="str">
        <f t="shared" si="5"/>
        <v>HERACLEUM SRL</v>
      </c>
      <c r="F214" s="22" t="s">
        <v>48</v>
      </c>
      <c r="G214" s="173" t="s">
        <v>11</v>
      </c>
      <c r="H214" s="32" t="s">
        <v>90</v>
      </c>
      <c r="I214" s="49">
        <v>16589</v>
      </c>
      <c r="AI214" s="33"/>
    </row>
    <row r="215" spans="1:35" ht="15.75" thickBot="1" x14ac:dyDescent="0.3">
      <c r="A215" s="13"/>
      <c r="B215" s="130"/>
      <c r="C215" s="108"/>
      <c r="D215" s="19"/>
      <c r="E215" s="46"/>
      <c r="F215" s="18"/>
      <c r="G215" s="161"/>
      <c r="H215" s="51"/>
      <c r="I215" s="162"/>
      <c r="AI215" s="33"/>
    </row>
    <row r="216" spans="1:35" ht="15.75" thickBot="1" x14ac:dyDescent="0.3">
      <c r="A216" s="24"/>
      <c r="B216" s="130"/>
      <c r="C216" s="50"/>
      <c r="D216" s="65"/>
      <c r="E216" s="46"/>
      <c r="F216" s="65"/>
      <c r="G216" s="65"/>
      <c r="H216" s="39"/>
      <c r="I216" s="94"/>
      <c r="AI216" s="195"/>
    </row>
    <row r="217" spans="1:35" ht="15.75" thickBot="1" x14ac:dyDescent="0.3">
      <c r="A217" s="10"/>
      <c r="B217" s="6"/>
      <c r="C217" s="6"/>
      <c r="D217" s="6"/>
      <c r="E217" s="46"/>
      <c r="F217" s="6"/>
      <c r="G217" s="110"/>
      <c r="H217" s="30"/>
      <c r="I217" s="252"/>
      <c r="AI217" s="5"/>
    </row>
    <row r="218" spans="1:35" ht="15.75" thickBot="1" x14ac:dyDescent="0.3">
      <c r="A218" s="10"/>
      <c r="B218" s="6"/>
      <c r="C218" s="6"/>
      <c r="D218" s="6"/>
      <c r="E218" s="46"/>
      <c r="F218" s="6"/>
      <c r="G218" s="110"/>
      <c r="H218" s="30"/>
      <c r="I218" s="252"/>
      <c r="AI218" s="195"/>
    </row>
    <row r="219" spans="1:35" ht="15.75" thickBot="1" x14ac:dyDescent="0.3">
      <c r="A219" s="10"/>
      <c r="B219" s="6"/>
      <c r="C219" s="6"/>
      <c r="D219" s="6"/>
      <c r="E219" s="46"/>
      <c r="F219" s="6"/>
      <c r="G219" s="110"/>
      <c r="H219" s="30"/>
      <c r="I219" s="252"/>
      <c r="AI219" s="195"/>
    </row>
    <row r="220" spans="1:35" ht="15.75" thickBot="1" x14ac:dyDescent="0.3">
      <c r="A220" s="11"/>
      <c r="B220" s="28"/>
      <c r="C220" s="28"/>
      <c r="D220" s="28"/>
      <c r="E220" s="46"/>
      <c r="F220" s="28"/>
      <c r="G220" s="80"/>
      <c r="H220" s="25"/>
      <c r="I220" s="68"/>
      <c r="AI220" s="195"/>
    </row>
    <row r="221" spans="1:35" ht="15.75" customHeight="1" thickBot="1" x14ac:dyDescent="0.3">
      <c r="A221" s="623" t="s">
        <v>74</v>
      </c>
      <c r="B221" s="624"/>
      <c r="C221" s="624"/>
      <c r="D221" s="624"/>
      <c r="E221" s="624"/>
      <c r="F221" s="624"/>
      <c r="G221" s="624"/>
      <c r="H221" s="625"/>
      <c r="I221" s="52">
        <f>SUM(I196:I220)</f>
        <v>420592.19</v>
      </c>
      <c r="AI221" s="44"/>
    </row>
    <row r="222" spans="1:35" ht="30.75" thickBot="1" x14ac:dyDescent="0.3">
      <c r="A222" s="306">
        <v>1</v>
      </c>
      <c r="B222" s="131" t="s">
        <v>65</v>
      </c>
      <c r="C222" s="323" t="s">
        <v>37</v>
      </c>
      <c r="D222" s="43" t="s">
        <v>18</v>
      </c>
      <c r="E222" s="137" t="s">
        <v>92</v>
      </c>
      <c r="F222" s="19" t="s">
        <v>42</v>
      </c>
      <c r="G222" s="18" t="s">
        <v>9</v>
      </c>
      <c r="H222" s="133" t="s">
        <v>91</v>
      </c>
      <c r="I222" s="86">
        <v>27061.48</v>
      </c>
      <c r="AI222" s="44"/>
    </row>
    <row r="223" spans="1:35" ht="30" x14ac:dyDescent="0.25">
      <c r="A223" s="505">
        <v>2</v>
      </c>
      <c r="B223" s="131" t="s">
        <v>65</v>
      </c>
      <c r="C223" s="323" t="s">
        <v>37</v>
      </c>
      <c r="D223" s="137"/>
      <c r="E223" s="164" t="s">
        <v>69</v>
      </c>
      <c r="F223" s="37" t="s">
        <v>41</v>
      </c>
      <c r="G223" s="283" t="s">
        <v>9</v>
      </c>
      <c r="H223" s="40" t="s">
        <v>93</v>
      </c>
      <c r="I223" s="231">
        <v>36161.11</v>
      </c>
      <c r="AI223" s="44"/>
    </row>
    <row r="224" spans="1:35" x14ac:dyDescent="0.25">
      <c r="A224" s="506"/>
      <c r="B224" s="111"/>
      <c r="C224" s="138"/>
      <c r="D224" s="117"/>
      <c r="E224" s="134"/>
      <c r="F224" s="33"/>
      <c r="G224" s="306" t="s">
        <v>11</v>
      </c>
      <c r="H224" s="30" t="s">
        <v>94</v>
      </c>
      <c r="I224" s="232">
        <v>20563.53</v>
      </c>
      <c r="AI224" s="5"/>
    </row>
    <row r="225" spans="1:35" ht="15.75" thickBot="1" x14ac:dyDescent="0.3">
      <c r="A225" s="507"/>
      <c r="B225" s="165"/>
      <c r="C225" s="166"/>
      <c r="D225" s="167"/>
      <c r="E225" s="168"/>
      <c r="F225" s="161"/>
      <c r="G225" s="297" t="s">
        <v>11</v>
      </c>
      <c r="H225" s="152" t="s">
        <v>95</v>
      </c>
      <c r="I225" s="128">
        <v>11690.71</v>
      </c>
      <c r="AI225" s="5"/>
    </row>
    <row r="226" spans="1:35" ht="15.75" thickBot="1" x14ac:dyDescent="0.3">
      <c r="A226" s="11"/>
      <c r="B226" s="163"/>
      <c r="C226" s="163"/>
      <c r="D226" s="28"/>
      <c r="E226" s="117"/>
      <c r="F226" s="29"/>
      <c r="G226" s="28"/>
      <c r="H226" s="152"/>
      <c r="I226" s="128"/>
      <c r="AI226" s="5"/>
    </row>
    <row r="227" spans="1:35" ht="15.75" thickBot="1" x14ac:dyDescent="0.3">
      <c r="A227" s="24"/>
      <c r="B227" s="47"/>
      <c r="C227" s="47"/>
      <c r="D227" s="22"/>
      <c r="E227" s="137"/>
      <c r="F227" s="21"/>
      <c r="G227" s="23"/>
      <c r="H227" s="32"/>
      <c r="I227" s="95"/>
      <c r="AI227" s="195"/>
    </row>
    <row r="228" spans="1:35" ht="15.75" customHeight="1" thickBot="1" x14ac:dyDescent="0.3">
      <c r="A228" s="535" t="s">
        <v>13</v>
      </c>
      <c r="B228" s="536"/>
      <c r="C228" s="536"/>
      <c r="D228" s="536"/>
      <c r="E228" s="536"/>
      <c r="F228" s="536"/>
      <c r="G228" s="536"/>
      <c r="H228" s="537"/>
      <c r="I228" s="61">
        <f>SUM(I222:I227)</f>
        <v>95476.829999999987</v>
      </c>
      <c r="AI228" s="5"/>
    </row>
    <row r="229" spans="1:35" ht="15.75" thickBot="1" x14ac:dyDescent="0.3">
      <c r="A229" s="528">
        <v>1</v>
      </c>
      <c r="B229" s="530" t="s">
        <v>99</v>
      </c>
      <c r="C229" s="530" t="s">
        <v>98</v>
      </c>
      <c r="D229" s="135"/>
      <c r="E229" s="626"/>
      <c r="F229" s="133" t="s">
        <v>96</v>
      </c>
      <c r="G229" s="19" t="s">
        <v>11</v>
      </c>
      <c r="H229" s="201" t="s">
        <v>97</v>
      </c>
      <c r="I229" s="56">
        <v>10123.35</v>
      </c>
      <c r="AI229" s="195"/>
    </row>
    <row r="230" spans="1:35" ht="15.75" thickBot="1" x14ac:dyDescent="0.3">
      <c r="A230" s="549"/>
      <c r="B230" s="550"/>
      <c r="C230" s="550"/>
      <c r="D230" s="80"/>
      <c r="E230" s="627"/>
      <c r="F230" s="66"/>
      <c r="G230" s="14"/>
      <c r="H230" s="35"/>
      <c r="I230" s="49"/>
      <c r="AI230" s="44"/>
    </row>
    <row r="231" spans="1:35" ht="15.75" thickBot="1" x14ac:dyDescent="0.3">
      <c r="A231" s="543" t="s">
        <v>25</v>
      </c>
      <c r="B231" s="544"/>
      <c r="C231" s="544"/>
      <c r="D231" s="544"/>
      <c r="E231" s="544"/>
      <c r="F231" s="544"/>
      <c r="G231" s="544"/>
      <c r="H231" s="545"/>
      <c r="I231" s="174">
        <f>SUM(I229)</f>
        <v>10123.35</v>
      </c>
      <c r="AI231" s="195"/>
    </row>
    <row r="232" spans="1:35" ht="15.75" thickBot="1" x14ac:dyDescent="0.3">
      <c r="A232" s="554">
        <v>1</v>
      </c>
      <c r="B232" s="556" t="s">
        <v>66</v>
      </c>
      <c r="C232" s="558" t="s">
        <v>104</v>
      </c>
      <c r="D232" s="21" t="s">
        <v>31</v>
      </c>
      <c r="E232" s="487" t="s">
        <v>100</v>
      </c>
      <c r="F232" s="37" t="s">
        <v>43</v>
      </c>
      <c r="G232" s="17" t="s">
        <v>11</v>
      </c>
      <c r="H232" s="293" t="s">
        <v>101</v>
      </c>
      <c r="I232" s="176">
        <v>3593.14</v>
      </c>
      <c r="AI232" s="5"/>
    </row>
    <row r="233" spans="1:35" ht="15.75" thickBot="1" x14ac:dyDescent="0.3">
      <c r="A233" s="619"/>
      <c r="B233" s="621"/>
      <c r="C233" s="553"/>
      <c r="D233" s="19" t="s">
        <v>26</v>
      </c>
      <c r="E233" s="511"/>
      <c r="F233" s="113"/>
      <c r="G233" s="318" t="s">
        <v>11</v>
      </c>
      <c r="H233" s="30" t="s">
        <v>102</v>
      </c>
      <c r="I233" s="232">
        <v>13638.15</v>
      </c>
      <c r="AI233" s="195"/>
    </row>
    <row r="234" spans="1:35" ht="15.75" thickBot="1" x14ac:dyDescent="0.3">
      <c r="A234" s="620"/>
      <c r="B234" s="622"/>
      <c r="C234" s="484"/>
      <c r="D234" s="14" t="s">
        <v>0</v>
      </c>
      <c r="E234" s="486"/>
      <c r="F234" s="21"/>
      <c r="G234" s="28" t="s">
        <v>11</v>
      </c>
      <c r="H234" s="92" t="s">
        <v>103</v>
      </c>
      <c r="I234" s="128">
        <v>76384.22</v>
      </c>
      <c r="AI234" s="195"/>
    </row>
    <row r="235" spans="1:35" ht="15.75" customHeight="1" thickBot="1" x14ac:dyDescent="0.3">
      <c r="A235" s="570" t="s">
        <v>44</v>
      </c>
      <c r="B235" s="571"/>
      <c r="C235" s="571"/>
      <c r="D235" s="571"/>
      <c r="E235" s="571"/>
      <c r="F235" s="571"/>
      <c r="G235" s="571"/>
      <c r="H235" s="572"/>
      <c r="I235" s="175">
        <f>I232+I233+I234</f>
        <v>93615.510000000009</v>
      </c>
      <c r="AI235" s="33"/>
    </row>
    <row r="236" spans="1:35" x14ac:dyDescent="0.25">
      <c r="A236" s="579">
        <v>1</v>
      </c>
      <c r="B236" s="628" t="s">
        <v>106</v>
      </c>
      <c r="C236" s="171" t="s">
        <v>68</v>
      </c>
      <c r="D236" s="283" t="s">
        <v>56</v>
      </c>
      <c r="E236" s="283" t="s">
        <v>110</v>
      </c>
      <c r="F236" s="283" t="s">
        <v>109</v>
      </c>
      <c r="G236" s="283" t="s">
        <v>11</v>
      </c>
      <c r="H236" s="283" t="s">
        <v>107</v>
      </c>
      <c r="I236" s="177">
        <v>10865.77</v>
      </c>
      <c r="AI236" s="33"/>
    </row>
    <row r="237" spans="1:35" x14ac:dyDescent="0.25">
      <c r="A237" s="580"/>
      <c r="B237" s="629"/>
      <c r="C237" s="318" t="s">
        <v>105</v>
      </c>
      <c r="D237" s="318"/>
      <c r="E237" s="318"/>
      <c r="F237" s="318"/>
      <c r="G237" s="318" t="s">
        <v>11</v>
      </c>
      <c r="H237" s="318" t="s">
        <v>108</v>
      </c>
      <c r="I237" s="178">
        <v>14652.72</v>
      </c>
      <c r="AI237" s="5"/>
    </row>
    <row r="238" spans="1:35" x14ac:dyDescent="0.25">
      <c r="A238" s="580"/>
      <c r="B238" s="629"/>
      <c r="C238" s="116"/>
      <c r="D238" s="318"/>
      <c r="E238" s="318"/>
      <c r="F238" s="318"/>
      <c r="G238" s="318"/>
      <c r="H238" s="78"/>
      <c r="I238" s="232"/>
      <c r="AI238" s="5"/>
    </row>
    <row r="239" spans="1:35" x14ac:dyDescent="0.25">
      <c r="A239" s="580"/>
      <c r="B239" s="629"/>
      <c r="C239" s="116"/>
      <c r="D239" s="318"/>
      <c r="E239" s="318"/>
      <c r="F239" s="318"/>
      <c r="G239" s="318"/>
      <c r="H239" s="78"/>
      <c r="I239" s="232"/>
      <c r="AI239" s="5"/>
    </row>
    <row r="240" spans="1:35" ht="15.75" thickBot="1" x14ac:dyDescent="0.3">
      <c r="A240" s="588"/>
      <c r="B240" s="630"/>
      <c r="C240" s="126"/>
      <c r="D240" s="126"/>
      <c r="E240" s="126"/>
      <c r="F240" s="126"/>
      <c r="G240" s="297"/>
      <c r="H240" s="54"/>
      <c r="I240" s="233"/>
      <c r="AI240" s="33"/>
    </row>
    <row r="241" spans="1:35" ht="15.75" thickBot="1" x14ac:dyDescent="0.3">
      <c r="A241" s="543" t="s">
        <v>62</v>
      </c>
      <c r="B241" s="544"/>
      <c r="C241" s="544"/>
      <c r="D241" s="544"/>
      <c r="E241" s="544"/>
      <c r="F241" s="544"/>
      <c r="G241" s="544"/>
      <c r="H241" s="545"/>
      <c r="I241" s="123">
        <f>I236+I237+I238+I239+I240</f>
        <v>25518.489999999998</v>
      </c>
      <c r="AI241" s="33"/>
    </row>
    <row r="242" spans="1:35" ht="15.75" thickBot="1" x14ac:dyDescent="0.3">
      <c r="A242" s="543" t="s">
        <v>20</v>
      </c>
      <c r="B242" s="544"/>
      <c r="C242" s="544"/>
      <c r="D242" s="544"/>
      <c r="E242" s="544"/>
      <c r="F242" s="544"/>
      <c r="G242" s="544"/>
      <c r="H242" s="545"/>
      <c r="I242" s="52">
        <f>I195+I221+I228+I231+I235+I241</f>
        <v>674194.77</v>
      </c>
      <c r="AI242" s="33"/>
    </row>
    <row r="243" spans="1:35" x14ac:dyDescent="0.25">
      <c r="AI243" s="33"/>
    </row>
    <row r="244" spans="1:35" x14ac:dyDescent="0.25">
      <c r="AI244" s="33"/>
    </row>
    <row r="245" spans="1:35" x14ac:dyDescent="0.25">
      <c r="AI245" s="33"/>
    </row>
    <row r="246" spans="1:35" x14ac:dyDescent="0.25">
      <c r="AI246" s="33"/>
    </row>
    <row r="247" spans="1:35" x14ac:dyDescent="0.25">
      <c r="AI247" s="33"/>
    </row>
    <row r="248" spans="1:35" x14ac:dyDescent="0.25">
      <c r="AI248" s="33"/>
    </row>
    <row r="249" spans="1:35" x14ac:dyDescent="0.25">
      <c r="AI249" s="33"/>
    </row>
    <row r="250" spans="1:35" x14ac:dyDescent="0.25">
      <c r="AI250" s="33"/>
    </row>
    <row r="251" spans="1:35" x14ac:dyDescent="0.25">
      <c r="AI251" s="33"/>
    </row>
    <row r="252" spans="1:35" x14ac:dyDescent="0.25">
      <c r="AI252" s="33"/>
    </row>
    <row r="253" spans="1:35" x14ac:dyDescent="0.25">
      <c r="AI253" s="33"/>
    </row>
    <row r="254" spans="1:35" x14ac:dyDescent="0.25">
      <c r="AI254" s="33"/>
    </row>
    <row r="255" spans="1:35" x14ac:dyDescent="0.25">
      <c r="AI255" s="195"/>
    </row>
    <row r="256" spans="1:35" x14ac:dyDescent="0.25">
      <c r="AI256" s="195"/>
    </row>
    <row r="257" spans="35:35" x14ac:dyDescent="0.25">
      <c r="AI257" s="33"/>
    </row>
    <row r="258" spans="35:35" x14ac:dyDescent="0.25">
      <c r="AI258" s="33"/>
    </row>
    <row r="259" spans="35:35" x14ac:dyDescent="0.25">
      <c r="AI259" s="33"/>
    </row>
    <row r="260" spans="35:35" x14ac:dyDescent="0.25">
      <c r="AI260" s="33"/>
    </row>
    <row r="261" spans="35:35" x14ac:dyDescent="0.25">
      <c r="AI261" s="5"/>
    </row>
    <row r="262" spans="35:35" x14ac:dyDescent="0.25">
      <c r="AI262" s="5"/>
    </row>
    <row r="263" spans="35:35" x14ac:dyDescent="0.25">
      <c r="AI263" s="5"/>
    </row>
    <row r="264" spans="35:35" x14ac:dyDescent="0.25">
      <c r="AI264" s="5"/>
    </row>
    <row r="265" spans="35:35" x14ac:dyDescent="0.25">
      <c r="AI265" s="5"/>
    </row>
    <row r="266" spans="35:35" x14ac:dyDescent="0.25">
      <c r="AI266" s="33"/>
    </row>
    <row r="267" spans="35:35" x14ac:dyDescent="0.25">
      <c r="AI267" s="5"/>
    </row>
    <row r="268" spans="35:35" x14ac:dyDescent="0.25">
      <c r="AI268" s="33"/>
    </row>
    <row r="269" spans="35:35" x14ac:dyDescent="0.25">
      <c r="AI269" s="33"/>
    </row>
    <row r="270" spans="35:35" x14ac:dyDescent="0.25">
      <c r="AI270" s="33"/>
    </row>
    <row r="271" spans="35:35" x14ac:dyDescent="0.25">
      <c r="AI271" s="33"/>
    </row>
    <row r="272" spans="35:35" x14ac:dyDescent="0.25">
      <c r="AI272" s="33"/>
    </row>
    <row r="273" spans="35:35" x14ac:dyDescent="0.25">
      <c r="AI273" s="33"/>
    </row>
    <row r="274" spans="35:35" x14ac:dyDescent="0.25">
      <c r="AI274" s="33"/>
    </row>
    <row r="275" spans="35:35" x14ac:dyDescent="0.25">
      <c r="AI275" s="179"/>
    </row>
    <row r="276" spans="35:35" x14ac:dyDescent="0.25">
      <c r="AI276" s="44"/>
    </row>
    <row r="277" spans="35:35" x14ac:dyDescent="0.25">
      <c r="AI277" s="44"/>
    </row>
    <row r="278" spans="35:35" x14ac:dyDescent="0.25">
      <c r="AI278" s="44"/>
    </row>
    <row r="279" spans="35:35" x14ac:dyDescent="0.25">
      <c r="AI279" s="44"/>
    </row>
    <row r="280" spans="35:35" x14ac:dyDescent="0.25">
      <c r="AI280" s="44"/>
    </row>
    <row r="281" spans="35:35" x14ac:dyDescent="0.25">
      <c r="AI281" s="179"/>
    </row>
    <row r="282" spans="35:35" x14ac:dyDescent="0.25">
      <c r="AI282" s="195"/>
    </row>
    <row r="283" spans="35:35" x14ac:dyDescent="0.25">
      <c r="AI283" s="195"/>
    </row>
    <row r="284" spans="35:35" x14ac:dyDescent="0.25">
      <c r="AI284" s="195"/>
    </row>
    <row r="285" spans="35:35" x14ac:dyDescent="0.25">
      <c r="AI285" s="44"/>
    </row>
    <row r="286" spans="35:35" x14ac:dyDescent="0.25">
      <c r="AI286" s="44"/>
    </row>
    <row r="287" spans="35:35" x14ac:dyDescent="0.25">
      <c r="AI287" s="44"/>
    </row>
    <row r="288" spans="35:35" x14ac:dyDescent="0.25">
      <c r="AI288" s="195"/>
    </row>
    <row r="289" spans="35:35" x14ac:dyDescent="0.25">
      <c r="AI289" s="5"/>
    </row>
    <row r="290" spans="35:35" x14ac:dyDescent="0.25">
      <c r="AI290" s="44"/>
    </row>
    <row r="291" spans="35:35" x14ac:dyDescent="0.25">
      <c r="AI291" s="195"/>
    </row>
    <row r="292" spans="35:35" x14ac:dyDescent="0.25">
      <c r="AI292" s="179"/>
    </row>
  </sheetData>
  <mergeCells count="142">
    <mergeCell ref="A241:H241"/>
    <mergeCell ref="A242:H242"/>
    <mergeCell ref="A231:H231"/>
    <mergeCell ref="A232:A234"/>
    <mergeCell ref="B232:B234"/>
    <mergeCell ref="C232:C234"/>
    <mergeCell ref="E232:E234"/>
    <mergeCell ref="A235:H235"/>
    <mergeCell ref="A221:H221"/>
    <mergeCell ref="A223:A225"/>
    <mergeCell ref="A228:H228"/>
    <mergeCell ref="A229:A230"/>
    <mergeCell ref="B229:B230"/>
    <mergeCell ref="C229:C230"/>
    <mergeCell ref="E229:E230"/>
    <mergeCell ref="A236:A240"/>
    <mergeCell ref="B236:B240"/>
    <mergeCell ref="W181:W183"/>
    <mergeCell ref="K184:R184"/>
    <mergeCell ref="V184:AB184"/>
    <mergeCell ref="A195:H195"/>
    <mergeCell ref="K173:R173"/>
    <mergeCell ref="V173:AB173"/>
    <mergeCell ref="V174:V175"/>
    <mergeCell ref="W174:W175"/>
    <mergeCell ref="A167:F167"/>
    <mergeCell ref="K167:R167"/>
    <mergeCell ref="V167:AB167"/>
    <mergeCell ref="V168:V169"/>
    <mergeCell ref="W168:W169"/>
    <mergeCell ref="A185:F185"/>
    <mergeCell ref="K185:R185"/>
    <mergeCell ref="V185:AB185"/>
    <mergeCell ref="V179:V180"/>
    <mergeCell ref="W179:W180"/>
    <mergeCell ref="V181:V182"/>
    <mergeCell ref="W177:W178"/>
    <mergeCell ref="W151:W152"/>
    <mergeCell ref="AA123:AA124"/>
    <mergeCell ref="V127:V128"/>
    <mergeCell ref="W127:W128"/>
    <mergeCell ref="W129:W131"/>
    <mergeCell ref="V132:V148"/>
    <mergeCell ref="W132:W148"/>
    <mergeCell ref="V170:V171"/>
    <mergeCell ref="W170:W171"/>
    <mergeCell ref="V129:V131"/>
    <mergeCell ref="A99:F99"/>
    <mergeCell ref="K99:R99"/>
    <mergeCell ref="V99:AB99"/>
    <mergeCell ref="V103:V105"/>
    <mergeCell ref="W103:W105"/>
    <mergeCell ref="K106:K164"/>
    <mergeCell ref="L106:L164"/>
    <mergeCell ref="V106:V107"/>
    <mergeCell ref="W106:W107"/>
    <mergeCell ref="V108:V109"/>
    <mergeCell ref="V116:V118"/>
    <mergeCell ref="W116:W118"/>
    <mergeCell ref="V119:V122"/>
    <mergeCell ref="W119:W121"/>
    <mergeCell ref="V123:V126"/>
    <mergeCell ref="W123:W126"/>
    <mergeCell ref="W108:W109"/>
    <mergeCell ref="V110:V112"/>
    <mergeCell ref="W110:W112"/>
    <mergeCell ref="V113:V115"/>
    <mergeCell ref="W113:W115"/>
    <mergeCell ref="V149:V150"/>
    <mergeCell ref="W149:W150"/>
    <mergeCell ref="V151:V152"/>
    <mergeCell ref="K88:K95"/>
    <mergeCell ref="L88:L95"/>
    <mergeCell ref="M88:M95"/>
    <mergeCell ref="O88:O95"/>
    <mergeCell ref="V88:V98"/>
    <mergeCell ref="V101:V102"/>
    <mergeCell ref="W101:W102"/>
    <mergeCell ref="Y88:Y95"/>
    <mergeCell ref="K96:K98"/>
    <mergeCell ref="L96:L98"/>
    <mergeCell ref="M96:M98"/>
    <mergeCell ref="O96:O98"/>
    <mergeCell ref="A83:F83"/>
    <mergeCell ref="K83:R83"/>
    <mergeCell ref="V83:AB83"/>
    <mergeCell ref="K84:K85"/>
    <mergeCell ref="L84:L85"/>
    <mergeCell ref="M84:M85"/>
    <mergeCell ref="O84:O85"/>
    <mergeCell ref="V84:V87"/>
    <mergeCell ref="W84:W87"/>
    <mergeCell ref="A76:F76"/>
    <mergeCell ref="K76:R76"/>
    <mergeCell ref="V76:AB76"/>
    <mergeCell ref="K77:K82"/>
    <mergeCell ref="L77:L82"/>
    <mergeCell ref="M77:M82"/>
    <mergeCell ref="O77:O82"/>
    <mergeCell ref="V77:V78"/>
    <mergeCell ref="W77:W82"/>
    <mergeCell ref="K74:K75"/>
    <mergeCell ref="L74:L75"/>
    <mergeCell ref="M74:M75"/>
    <mergeCell ref="O74:O75"/>
    <mergeCell ref="V74:V75"/>
    <mergeCell ref="A65:F65"/>
    <mergeCell ref="K65:R65"/>
    <mergeCell ref="V65:AB65"/>
    <mergeCell ref="V66:V69"/>
    <mergeCell ref="W66:W69"/>
    <mergeCell ref="AH66:AH69"/>
    <mergeCell ref="K36:K64"/>
    <mergeCell ref="W37:W38"/>
    <mergeCell ref="V39:V40"/>
    <mergeCell ref="W39:W40"/>
    <mergeCell ref="W41:W46"/>
    <mergeCell ref="X30:X31"/>
    <mergeCell ref="A32:F32"/>
    <mergeCell ref="K32:R32"/>
    <mergeCell ref="V32:AB32"/>
    <mergeCell ref="V33:V34"/>
    <mergeCell ref="W33:W34"/>
    <mergeCell ref="X33:X34"/>
    <mergeCell ref="Z33:Z34"/>
    <mergeCell ref="V22:V25"/>
    <mergeCell ref="W22:W25"/>
    <mergeCell ref="V26:V27"/>
    <mergeCell ref="W26:W27"/>
    <mergeCell ref="V28:V31"/>
    <mergeCell ref="W29:W31"/>
    <mergeCell ref="V70:AB70"/>
    <mergeCell ref="B8:G8"/>
    <mergeCell ref="L8:S8"/>
    <mergeCell ref="W8:AC8"/>
    <mergeCell ref="V10:V11"/>
    <mergeCell ref="W10:W11"/>
    <mergeCell ref="X10:X11"/>
    <mergeCell ref="Y10:Y11"/>
    <mergeCell ref="Z10:Z11"/>
    <mergeCell ref="AB10:AB11"/>
    <mergeCell ref="AC10:AC11"/>
  </mergeCells>
  <pageMargins left="0.25" right="0.2" top="0.25" bottom="0.2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UNICE IAN.2022</vt:lpstr>
      <vt:lpstr>'UNICE IAN.2022'!Print_Titles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2022-05-13T08:30:01Z</cp:lastPrinted>
  <dcterms:created xsi:type="dcterms:W3CDTF">2018-07-04T12:33:56Z</dcterms:created>
  <dcterms:modified xsi:type="dcterms:W3CDTF">2022-05-13T09:00:53Z</dcterms:modified>
</cp:coreProperties>
</file>